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0" windowWidth="20730" windowHeight="951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H" localSheetId="3">#REF!</definedName>
    <definedName name="NH">#REF!</definedName>
    <definedName name="NHot" localSheetId="3">#REF!</definedName>
    <definedName name="NHot">#REF!</definedName>
    <definedName name="No" localSheetId="3">#REF!</definedName>
    <definedName name="No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Phuong" localSheetId="3">#REF!</definedName>
    <definedName name="Phuong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qhpx">QHPX!$A$2:$A$323</definedName>
    <definedName name="Quan" localSheetId="3">#REF!</definedName>
    <definedName name="Quan">#REF!</definedName>
    <definedName name="qwe" localSheetId="3" hidden="1">{"'Sheet1'!$L$16"}</definedName>
    <definedName name="qwe" hidden="1">{"'Sheet1'!$L$16"}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75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4" i="8"/>
  <c r="H169" i="8" s="1"/>
  <c r="G168" i="8"/>
  <c r="J165" i="8"/>
  <c r="I169" i="8" s="1"/>
  <c r="I165" i="8"/>
  <c r="H165" i="8"/>
  <c r="G165" i="8"/>
  <c r="F165" i="8"/>
  <c r="E165" i="8"/>
  <c r="C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3" i="8"/>
  <c r="D142" i="8"/>
  <c r="D141" i="8"/>
  <c r="D140" i="8"/>
  <c r="D139" i="8"/>
  <c r="D138" i="8"/>
  <c r="D137" i="8"/>
  <c r="K124" i="8"/>
  <c r="I124" i="8"/>
  <c r="H124" i="8"/>
  <c r="G124" i="8"/>
  <c r="F124" i="8"/>
  <c r="E124" i="8"/>
  <c r="C124" i="8"/>
  <c r="O123" i="8"/>
  <c r="D123" i="8"/>
  <c r="O122" i="8"/>
  <c r="D122" i="8"/>
  <c r="O121" i="8"/>
  <c r="D121" i="8"/>
  <c r="O120" i="8"/>
  <c r="D120" i="8"/>
  <c r="O119" i="8"/>
  <c r="D119" i="8"/>
  <c r="O118" i="8"/>
  <c r="D118" i="8"/>
  <c r="O117" i="8"/>
  <c r="D117" i="8"/>
  <c r="O116" i="8"/>
  <c r="D116" i="8"/>
  <c r="O115" i="8"/>
  <c r="D115" i="8"/>
  <c r="O114" i="8"/>
  <c r="D114" i="8"/>
  <c r="D109" i="8"/>
  <c r="D110" i="8"/>
  <c r="D111" i="8"/>
  <c r="D112" i="8"/>
  <c r="D104" i="8"/>
  <c r="D105" i="8"/>
  <c r="D106" i="8"/>
  <c r="D107" i="8"/>
  <c r="D95" i="8"/>
  <c r="D96" i="8"/>
  <c r="D97" i="8"/>
  <c r="D98" i="8"/>
  <c r="D99" i="8"/>
  <c r="D100" i="8"/>
  <c r="D101" i="8"/>
  <c r="D102" i="8"/>
  <c r="D86" i="8"/>
  <c r="D87" i="8"/>
  <c r="D88" i="8"/>
  <c r="D89" i="8"/>
  <c r="D90" i="8"/>
  <c r="D91" i="8"/>
  <c r="D92" i="8"/>
  <c r="D93" i="8"/>
  <c r="D76" i="8"/>
  <c r="D77" i="8"/>
  <c r="D78" i="8"/>
  <c r="D79" i="8"/>
  <c r="D80" i="8"/>
  <c r="D81" i="8"/>
  <c r="D82" i="8"/>
  <c r="D83" i="8"/>
  <c r="D84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65" i="8" l="1"/>
  <c r="I168" i="8" s="1"/>
  <c r="O124" i="8"/>
  <c r="M31" i="9"/>
  <c r="D124" i="8"/>
  <c r="H168" i="8" s="1"/>
  <c r="AE11" i="9"/>
  <c r="W30" i="9"/>
  <c r="AD11" i="9"/>
  <c r="V17" i="9"/>
  <c r="AB32" i="9" s="1"/>
  <c r="F169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68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<sst xmlns="http://schemas.openxmlformats.org/spreadsheetml/2006/main" count="1421" uniqueCount="1074">
  <si>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</si>
  <si>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</si>
  <si>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</si>
  <si>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</si>
  <si>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</si>
  <si>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</si>
  <si>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</si>
  <si>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</si>
  <si>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</si>
  <si>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</si>
  <si>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</si>
  <si>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</si>
  <si>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</si>
  <si>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</si>
  <si>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</si>
  <si>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</si>
  <si>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</si>
  <si>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</si>
  <si>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</si>
  <si>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</si>
  <si>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</si>
  <si>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</si>
  <si>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</si>
  <si>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</si>
  <si>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</si>
  <si>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</si>
  <si>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</si>
  <si>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</si>
  <si>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</si>
  <si>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</si>
  <si>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</si>
  <si>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</si>
  <si>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</si>
  <si>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</si>
  <si>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</si>
  <si>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</si>
  <si>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</si>
  <si>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</si>
  <si>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</si>
  <si>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</si>
  <si>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</si>
  <si>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</si>
  <si>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</si>
  <si>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</si>
  <si>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</si>
  <si>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</si>
  <si>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</si>
  <si>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</si>
  <si>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</si>
  <si>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</si>
  <si>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</si>
  <si>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</si>
  <si>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</si>
  <si>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</si>
  <si>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</si>
  <si>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</si>
  <si>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</si>
  <si>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</si>
  <si>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</si>
  <si>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</si>
  <si>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</si>
  <si>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</si>
  <si>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</si>
  <si>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</si>
  <si>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</si>
  <si>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</si>
  <si>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</si>
  <si>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</si>
  <si>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</si>
  <si>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</si>
  <si>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</si>
  <si>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</si>
  <si>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</si>
  <si>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</si>
  <si>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</si>
  <si>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</si>
  <si>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</si>
  <si>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</si>
  <si>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</si>
  <si>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</si>
  <si>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</si>
  <si>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</si>
  <si>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</si>
  <si>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</si>
  <si>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</si>
  <si>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</si>
  <si>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</si>
  <si>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</si>
  <si>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</si>
  <si>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</si>
  <si>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</si>
  <si>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</si>
  <si>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</si>
  <si>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</si>
  <si>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</si>
  <si>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</si>
  <si>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</si>
  <si>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</si>
  <si>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</si>
  <si>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</si>
  <si>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</si>
  <si>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</si>
  <si>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</si>
  <si>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</si>
  <si>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</si>
  <si>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</si>
  <si>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</si>
  <si>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</si>
  <si>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</si>
  <si>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</si>
  <si>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</si>
  <si>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</si>
  <si>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</si>
  <si>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</si>
  <si>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</si>
  <si>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</si>
  <si>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</si>
  <si>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</si>
  <si>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</si>
  <si>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</si>
  <si>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</si>
  <si>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</si>
  <si>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</si>
  <si>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</si>
  <si>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</si>
  <si>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</si>
  <si>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</si>
  <si>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</si>
  <si>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</si>
  <si>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</si>
  <si>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</si>
  <si>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</si>
  <si>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</si>
  <si>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</si>
  <si>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</si>
  <si>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</si>
  <si>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</si>
  <si>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</si>
  <si>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</si>
  <si>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</si>
  <si>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</si>
  <si>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</si>
  <si>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</si>
  <si>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</si>
  <si>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</si>
  <si>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</si>
  <si>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</si>
  <si>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</si>
  <si>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</si>
  <si>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</si>
  <si>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</si>
  <si>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</si>
  <si>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</si>
  <si>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</si>
  <si>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</si>
  <si>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</si>
  <si>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</si>
  <si>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</si>
  <si>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</si>
  <si>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</si>
  <si>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</si>
  <si>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</si>
  <si>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</si>
  <si>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</si>
  <si>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</si>
  <si>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</si>
  <si>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</si>
  <si>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</si>
  <si>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</si>
  <si>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</si>
  <si>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</si>
  <si>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</si>
  <si>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</si>
  <si>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</si>
  <si>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</si>
  <si>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</si>
  <si>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</si>
  <si>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</si>
  <si>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</si>
  <si>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</si>
  <si>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</si>
  <si>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</si>
  <si>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</si>
  <si>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</si>
  <si>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</si>
  <si>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</si>
  <si>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</si>
  <si>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</si>
  <si>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</si>
  <si>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</si>
  <si>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</si>
  <si>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</si>
  <si>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</si>
  <si>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</si>
  <si>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</si>
  <si>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</si>
  <si>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</si>
  <si>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</si>
  <si>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</si>
  <si>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</si>
  <si>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</si>
  <si>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</si>
  <si>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</si>
  <si>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</si>
  <si>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</si>
  <si>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</si>
  <si>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</si>
  <si>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</si>
  <si>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</si>
  <si>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</si>
  <si>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</si>
  <si>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</si>
  <si>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</si>
  <si>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</si>
  <si>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</si>
  <si>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</si>
  <si>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</si>
  <si>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</si>
  <si>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</si>
  <si>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</si>
  <si>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</si>
  <si>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</si>
  <si>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</si>
  <si>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</si>
  <si>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</si>
  <si>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</si>
  <si>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</si>
  <si>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</si>
  <si>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</si>
  <si>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</si>
  <si>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</si>
  <si>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</si>
  <si>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</si>
  <si>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</si>
  <si>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</si>
  <si>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</si>
  <si>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</si>
  <si>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</si>
  <si>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</si>
  <si>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</si>
  <si>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</si>
  <si>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</si>
  <si>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</si>
  <si>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</si>
  <si>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</si>
  <si>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</si>
  <si>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</si>
  <si>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</si>
  <si>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</si>
  <si>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</si>
  <si>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</si>
  <si>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</si>
  <si>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</si>
  <si>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</si>
  <si>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</si>
  <si>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</si>
  <si>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</si>
  <si>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</si>
  <si>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</si>
  <si>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</si>
  <si>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</si>
  <si>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</si>
  <si>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</si>
  <si>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</si>
  <si>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</si>
  <si>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</si>
  <si>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</si>
  <si>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</si>
  <si>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</si>
  <si>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</si>
  <si>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</si>
  <si>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</si>
  <si>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</si>
  <si>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</si>
  <si>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</si>
  <si>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</si>
  <si>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</si>
  <si>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</si>
  <si>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</si>
  <si>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</si>
  <si>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</si>
  <si>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</si>
  <si>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</si>
  <si>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</si>
  <si>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</si>
  <si>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</si>
  <si>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</si>
  <si>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</si>
  <si>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</si>
  <si>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</si>
  <si>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</si>
  <si>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</si>
  <si>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</si>
  <si>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</si>
  <si>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</si>
  <si>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</si>
  <si>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</si>
  <si>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</si>
  <si>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</si>
  <si>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</si>
  <si>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</si>
  <si>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</si>
  <si>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</si>
  <si>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</si>
  <si>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</si>
  <si>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</si>
  <si>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</si>
  <si>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</si>
  <si>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</si>
  <si>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</si>
  <si>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</si>
  <si>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</si>
  <si>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</si>
  <si>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</si>
  <si>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</si>
  <si>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</si>
  <si>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</si>
  <si>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</si>
  <si>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</si>
  <si>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</si>
  <si>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</si>
  <si>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</si>
  <si>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</si>
  <si>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</si>
  <si>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</si>
  <si>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</si>
  <si>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</si>
  <si>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</si>
  <si>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</si>
  <si>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</si>
  <si>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</si>
  <si>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</si>
  <si>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</si>
  <si>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</si>
  <si>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</si>
  <si>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</si>
  <si>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</si>
  <si>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</si>
  <si>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</si>
  <si>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</si>
  <si>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</si>
  <si>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</si>
  <si>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</si>
  <si>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</si>
  <si>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</si>
  <si>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</si>
  <si>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</si>
  <si>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</si>
  <si>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</si>
  <si>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</si>
  <si>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</si>
  <si>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</si>
  <si>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</si>
  <si>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</si>
  <si>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</si>
  <si>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</si>
  <si>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</si>
  <si>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</si>
  <si>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</si>
  <si>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</si>
  <si>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</si>
  <si>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</si>
  <si>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</si>
  <si>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</si>
  <si>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</si>
  <si>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</si>
  <si>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</si>
  <si>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</si>
  <si>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</si>
  <si>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</si>
  <si>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</si>
  <si>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</si>
  <si>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</si>
  <si>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</si>
  <si>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</si>
  <si>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</si>
  <si>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</si>
  <si>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</si>
  <si>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</si>
  <si>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</si>
  <si>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</si>
  <si>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</si>
  <si>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</si>
  <si>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</si>
  <si>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</si>
  <si>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</si>
  <si>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</si>
  <si>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</si>
  <si>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</si>
  <si>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</si>
  <si>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</si>
  <si>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</si>
  <si>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</si>
  <si>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</si>
  <si>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</si>
  <si>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</si>
  <si>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</si>
  <si>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</si>
  <si>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</si>
  <si>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</si>
  <si>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</si>
  <si>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</si>
  <si>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</si>
  <si>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</si>
  <si>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</si>
  <si>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</si>
  <si>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</si>
  <si>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</si>
  <si>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</si>
  <si>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</si>
  <si>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</si>
  <si>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</si>
  <si>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</si>
  <si>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</si>
  <si>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</si>
  <si>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…………………….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</si>
  <si>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</si>
  <si>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</si>
  <si>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</si>
  <si>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</si>
  <si>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</si>
  <si>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</si>
  <si>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</si>
  <si>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</si>
  <si>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</si>
  <si>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</si>
  <si>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</si>
  <si>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</si>
  <si>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</si>
  <si>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</si>
  <si>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</si>
  <si>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</si>
  <si>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</si>
  <si>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</si>
  <si>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</si>
  <si>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</si>
  <si>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</si>
  <si>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</si>
  <si>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</si>
  <si>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</si>
  <si>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</si>
  <si>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</si>
  <si>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</si>
  <si>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</si>
  <si>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</si>
  <si>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</si>
  <si>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</si>
  <si>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</si>
  <si>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</si>
  <si>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</si>
  <si>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</si>
  <si>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</si>
  <si>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</si>
  <si>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</si>
  <si>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</si>
  <si>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</si>
  <si>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</si>
  <si>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</si>
  <si>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</si>
  <si>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</si>
  <si>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</si>
  <si>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</si>
  <si>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</si>
  <si>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</si>
  <si>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</si>
  <si>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</si>
  <si>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</si>
  <si>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</si>
  <si>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</si>
  <si>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</si>
  <si>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</si>
  <si>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</si>
  <si>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</si>
  <si>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</si>
  <si>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</si>
  <si>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</si>
  <si>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</si>
  <si>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</si>
  <si>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</si>
  <si>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</si>
  <si>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</si>
  <si>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</si>
  <si>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</si>
  <si>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</si>
  <si>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</si>
  <si>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</si>
  <si>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</si>
  <si>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</si>
  <si>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</si>
  <si>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</si>
  <si>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</si>
  <si>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</si>
  <si>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</si>
  <si>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</si>
  <si>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</si>
  <si>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</si>
  <si>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</si>
  <si>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</si>
  <si>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</si>
  <si>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</si>
  <si>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</si>
  <si>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</si>
  <si>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</si>
  <si>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</si>
  <si>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</si>
  <si>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</si>
  <si>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</si>
  <si>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</si>
  <si>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</si>
  <si>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</si>
  <si>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</si>
  <si>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</si>
  <si>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</si>
  <si>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</si>
  <si>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</si>
  <si>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</si>
  <si>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</si>
  <si>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</si>
  <si>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</si>
  <si>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</si>
  <si>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</si>
  <si>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</si>
  <si>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</si>
  <si>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</si>
  <si>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</si>
  <si>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</si>
  <si>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</si>
  <si>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</si>
  <si>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</si>
  <si>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</si>
  <si>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</si>
  <si>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</si>
  <si>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</si>
  <si>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</si>
  <si>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</si>
  <si>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</si>
  <si>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</si>
  <si>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</si>
  <si>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</si>
  <si>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</si>
  <si>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</si>
  <si>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</si>
  <si>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</si>
  <si>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</si>
  <si>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</si>
  <si>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</si>
  <si>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</si>
  <si>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</si>
  <si>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</si>
  <si>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</si>
  <si>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</si>
  <si>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</si>
  <si>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</si>
  <si>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</si>
  <si>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</si>
  <si>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</si>
  <si>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</si>
  <si>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</si>
  <si>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</si>
  <si>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</si>
  <si>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</si>
  <si>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</si>
  <si>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</si>
  <si>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</si>
  <si>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</si>
  <si>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</si>
  <si>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</si>
  <si>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</si>
  <si>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</si>
  <si>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</si>
  <si>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</si>
  <si>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</si>
  <si>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</si>
  <si>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</si>
  <si>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</si>
  <si>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</si>
  <si>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</si>
  <si>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</si>
  <si>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</si>
  <si>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</si>
  <si>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</si>
  <si>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</si>
  <si>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</si>
  <si>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</si>
  <si>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</si>
  <si>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</si>
  <si>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</si>
  <si>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</si>
  <si>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</si>
  <si>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</si>
  <si>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</si>
  <si>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</si>
  <si>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</si>
  <si>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</si>
  <si>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</si>
  <si>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</si>
  <si>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</si>
  <si>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</si>
  <si>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</si>
  <si>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</si>
  <si>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</si>
  <si>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</si>
  <si>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</si>
  <si>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</si>
  <si>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</si>
  <si>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</si>
  <si>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</si>
  <si>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</si>
  <si>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</si>
  <si>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</si>
  <si>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</si>
  <si>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</si>
  <si>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</si>
  <si>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</si>
  <si>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</si>
  <si>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</si>
  <si>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</si>
  <si>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</si>
  <si>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</si>
  <si>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</si>
  <si>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</si>
  <si>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</si>
  <si>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</si>
  <si>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</si>
  <si>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</si>
  <si>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</si>
  <si>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</si>
  <si>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</si>
  <si>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</si>
  <si>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</si>
  <si>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</si>
  <si>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</si>
  <si>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</si>
  <si>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</si>
  <si>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</si>
  <si>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</si>
  <si>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</si>
  <si>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</si>
  <si>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</si>
  <si>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</si>
  <si>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</si>
  <si>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</si>
  <si>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</si>
  <si>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</si>
  <si>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</si>
  <si>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</si>
  <si>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</si>
  <si>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</si>
  <si>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</si>
  <si>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</si>
  <si>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</si>
  <si>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</si>
  <si>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</si>
  <si>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</si>
  <si>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</si>
  <si>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</si>
  <si>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</si>
  <si>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</si>
  <si>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</si>
  <si>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</si>
  <si>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</si>
  <si>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</si>
  <si>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</si>
  <si>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</si>
  <si>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</si>
  <si>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</si>
  <si>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</si>
  <si>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</si>
  <si>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</si>
  <si>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</si>
  <si>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</si>
  <si>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</si>
  <si>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</si>
  <si>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</si>
  <si>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</si>
  <si>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</si>
  <si>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</si>
  <si>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</si>
  <si>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</si>
  <si>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</si>
  <si>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</si>
  <si>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</si>
  <si>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</si>
  <si>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</si>
  <si>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</si>
  <si>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</si>
  <si>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</si>
  <si>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</si>
  <si>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</si>
  <si>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</si>
  <si>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</si>
  <si>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</si>
  <si>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</si>
  <si>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</si>
  <si>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</si>
  <si>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</si>
  <si>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</si>
  <si>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</si>
  <si>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</si>
  <si>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</si>
  <si>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</si>
  <si>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</si>
  <si>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</si>
  <si>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</si>
  <si>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</si>
  <si>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</si>
  <si>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</si>
  <si>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</si>
  <si>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</si>
  <si>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</si>
  <si>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</si>
  <si>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</si>
  <si>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</si>
  <si>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</si>
  <si>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</si>
  <si>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</si>
  <si>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</si>
  <si>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</si>
  <si>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</si>
  <si>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</si>
  <si>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</si>
  <si>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</si>
  <si>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</si>
  <si>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</si>
  <si>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</si>
  <si>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</si>
  <si>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</si>
  <si>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</si>
  <si>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</si>
  <si>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</si>
  <si>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</si>
  <si>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</si>
  <si>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</si>
  <si>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</si>
  <si>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</si>
  <si>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</si>
  <si>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</si>
  <si>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</si>
  <si>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</si>
  <si>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</si>
  <si>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</si>
  <si>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</si>
  <si>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</si>
  <si>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</si>
  <si>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</si>
  <si>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</si>
  <si>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</si>
  <si>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</si>
  <si>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</si>
  <si>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</si>
  <si>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</si>
  <si>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</si>
  <si>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</si>
  <si>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</si>
  <si>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</si>
  <si>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</si>
  <si>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</si>
  <si>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</si>
  <si>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</si>
  <si>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</si>
  <si>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</si>
  <si>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</si>
  <si>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</si>
  <si>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</si>
  <si>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</si>
  <si>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</si>
  <si>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</si>
  <si>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</si>
  <si>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</si>
  <si>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</si>
  <si>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</si>
  <si>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</si>
  <si>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</si>
  <si>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</si>
  <si>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</si>
  <si>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</si>
  <si>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</si>
  <si>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</si>
  <si>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</si>
  <si>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</si>
  <si>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</si>
  <si>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</si>
  <si>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</si>
  <si>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</si>
  <si>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</si>
  <si>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</si>
  <si>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</si>
  <si>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</si>
  <si>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</si>
  <si>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</si>
  <si>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</si>
  <si>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</si>
  <si>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</si>
  <si>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</si>
  <si>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</si>
  <si>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</si>
  <si>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</si>
  <si>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</si>
  <si>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</si>
  <si>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</si>
  <si>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</si>
  <si>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</si>
  <si>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</si>
  <si>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</si>
  <si>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</si>
  <si>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</si>
  <si>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</si>
  <si>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</si>
  <si>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</si>
  <si>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</si>
  <si>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</si>
  <si>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</si>
  <si>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</si>
  <si>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</si>
  <si>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</si>
  <si>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</si>
  <si>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</si>
  <si>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</si>
  <si>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</si>
  <si>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</si>
  <si>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</si>
  <si>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</si>
  <si>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</si>
  <si>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</si>
  <si>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</si>
  <si>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</si>
  <si>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</si>
  <si>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</si>
  <si>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</si>
  <si>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</si>
  <si>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</si>
  <si>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</si>
  <si>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</si>
  <si>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</si>
  <si>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</si>
  <si>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</si>
  <si>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</si>
  <si>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</si>
  <si>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</si>
  <si>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</si>
  <si>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</si>
  <si>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</si>
  <si>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</si>
  <si>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</si>
  <si>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</si>
  <si>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</si>
  <si>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</si>
  <si>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</si>
  <si>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</si>
  <si>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</si>
  <si>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</si>
  <si>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</si>
  <si>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</si>
  <si>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</si>
  <si>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</si>
  <si>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</si>
  <si>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</si>
  <si>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</si>
  <si>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</si>
  <si>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</si>
  <si>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</si>
  <si>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</si>
  <si>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</si>
  <si>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</si>
  <si>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</si>
  <si>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</si>
  <si>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</si>
  <si>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</si>
  <si>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</si>
  <si>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</si>
  <si>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</si>
  <si>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</si>
  <si>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</si>
  <si>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</si>
  <si>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</si>
  <si>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</si>
  <si>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</si>
  <si>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</si>
  <si>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</si>
  <si>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</si>
  <si>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</si>
  <si>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</si>
  <si>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</si>
  <si>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</si>
  <si>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</si>
  <si>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</si>
  <si>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</si>
  <si>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</si>
  <si>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</si>
  <si>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</si>
  <si>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</si>
  <si>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</si>
  <si>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</si>
  <si>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</si>
  <si>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</si>
  <si>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</si>
  <si>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</si>
  <si>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</si>
  <si>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</si>
  <si>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</si>
  <si>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</si>
  <si>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</si>
  <si>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</si>
  <si>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</si>
  <si>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</si>
  <si>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</si>
  <si>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</si>
  <si>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</si>
  <si>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</si>
  <si>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</si>
  <si>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</si>
  <si>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</si>
  <si>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</si>
  <si>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</si>
  <si>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</si>
  <si>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</si>
  <si>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BÁO CÁO TÌNH HÌNH NHÂN SỰ NĂM HỌC 2016  -2017 
VÀ KẾ HOẠCH NHÂN SỰ NĂM HỌC 2017 - 2018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</si>
  <si>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</si>
  <si>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</si>
  <si>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</si>
  <si>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</si>
  <si>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</si>
  <si>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</si>
  <si>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</si>
  <si>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</si>
  <si>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</si>
  <si>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</si>
  <si>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</si>
  <si>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</si>
  <si>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</si>
  <si>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</si>
  <si>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</si>
  <si>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</si>
  <si>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</si>
  <si>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</si>
  <si>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</si>
  <si>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</si>
  <si>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</si>
  <si>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</si>
  <si>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</si>
  <si>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</si>
  <si>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</si>
  <si>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</si>
  <si>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</si>
  <si>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</si>
  <si>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</si>
  <si>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</si>
  <si>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</si>
  <si>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</si>
  <si>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</si>
  <si>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</si>
  <si>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</si>
  <si>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</si>
  <si>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</si>
  <si>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</si>
  <si>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</si>
  <si>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</si>
  <si>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</si>
  <si>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</si>
  <si>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</si>
  <si>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</si>
  <si>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</si>
  <si>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</si>
  <si>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</si>
  <si>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</si>
  <si>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</si>
  <si>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</si>
  <si>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</si>
  <si>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</si>
  <si>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</si>
  <si>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</si>
  <si>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</si>
  <si>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</si>
  <si>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</si>
  <si>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</si>
  <si>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</si>
  <si>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</si>
  <si>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</si>
  <si>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</si>
  <si>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</si>
  <si>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</si>
  <si>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</si>
  <si>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</si>
  <si>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</si>
  <si>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</si>
  <si>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</si>
  <si>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</si>
  <si>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</si>
  <si>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</si>
  <si>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</si>
  <si>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</si>
  <si>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</si>
  <si>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</si>
  <si>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</si>
  <si>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</si>
  <si>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</si>
  <si>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</si>
  <si>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</si>
  <si>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</si>
  <si>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</si>
  <si>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</si>
  <si>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</si>
  <si>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</si>
  <si>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</si>
  <si>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</si>
  <si>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</si>
  <si>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</si>
  <si>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</si>
  <si>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</si>
  <si>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</si>
  <si>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</si>
  <si>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</si>
  <si>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</si>
  <si>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</si>
  <si>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</si>
  <si>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</si>
  <si>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</si>
  <si>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</si>
  <si>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</si>
  <si>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</si>
  <si>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</si>
  <si>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</si>
  <si>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</si>
  <si>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</si>
  <si>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</si>
  <si>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</si>
  <si>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</si>
  <si>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</si>
  <si>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</si>
  <si>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</si>
  <si>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</si>
  <si>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</si>
  <si>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</si>
  <si>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</si>
  <si>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</si>
  <si>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</si>
  <si>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</si>
  <si>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</si>
  <si>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</si>
  <si>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</si>
  <si>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</si>
  <si>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</si>
  <si>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</si>
  <si>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</si>
  <si>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</si>
  <si>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</si>
  <si>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</si>
  <si>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</si>
  <si>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</si>
  <si>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</si>
  <si>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</si>
  <si>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</si>
  <si>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</si>
  <si>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</si>
  <si>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</si>
  <si>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</si>
  <si>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</si>
  <si>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</si>
  <si>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</si>
  <si>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</si>
  <si>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</si>
  <si>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</si>
  <si>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</si>
  <si>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</si>
  <si>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TRƯỜNG CAO ĐẲNG LÝ TỰ TRỌNG</t>
  </si>
  <si>
    <t xml:space="preserve">4. Nhân viên: Phòng Quản trị -Dịch vụ </t>
  </si>
  <si>
    <t xml:space="preserve">  -Hợp đồng sở theo Nghị định 68: Thu , Quyết, Trang, Điệp,  Bích Thủy
- Hợp đồng trường: 
 Phím, Minh, Loan,Vãng, Nga,  
Hương, Thiện,Qúi, Hồng</t>
  </si>
  <si>
    <t>Biên chế:
Trưởng phòng: Lê Quang Liêm
Phó Trưởng phòng: Nguyễn Văn Thành
Nhân viên:
Phú, Quang, Trong, Hiệp,Thịnh, Lê Tuấn, Bùi Tuấn, Nhận, Dũng 
Hợp đồng trường:
Thủy, Lợi, Tấn, Kiệt, Triết</t>
  </si>
  <si>
    <t>Mai Thu Hương</t>
  </si>
  <si>
    <t xml:space="preserve">Ghi chú: </t>
  </si>
  <si>
    <t xml:space="preserve"> Phòng đề xuất bổ sung thêm 7 nhân sự trong đó : </t>
  </si>
  <si>
    <t xml:space="preserve">    + 05 Nhân sự  bên tổ  dịch vụ môi trường  do trong khối lượng công việc tăng , và do trong năm 2016-2017 có 2 người về hưu, 3 người nghỉ hết hợp đồng </t>
  </si>
  <si>
    <t xml:space="preserve">    + 02 Nhân sự bên tổ sửa chữa </t>
  </si>
  <si>
    <t xml:space="preserve">     +02 Nhân sự bên tổ Bảo trì thiết bị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</si>
</sst>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69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61" applyFont="1" applyAlignment="1">
      <alignment horizontal="center" vertical="center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32" fillId="9" borderId="1" xfId="193" applyFont="1" applyFill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2" borderId="1" xfId="193" applyFont="1" applyFill="1" applyBorder="1" applyAlignment="1">
      <alignment horizontal="center" vertical="center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32" fillId="11" borderId="1" xfId="193" applyFont="1" applyFill="1" applyBorder="1" applyAlignment="1">
      <alignment horizontal="center" vertical="center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/>
    </xf>
    <xf numFmtId="0" fontId="1" fillId="2" borderId="7" xfId="193" applyFont="1" applyFill="1" applyBorder="1" applyAlignment="1">
      <alignment horizontal="left" vertical="center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43" zoomScale="85" zoomScaleNormal="85" zoomScalePageLayoutView="85" workbookViewId="0">
      <selection activeCell="D134" sqref="D134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1060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920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921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922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923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924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925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926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927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928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929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930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931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932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933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934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935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936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937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938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939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940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941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942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943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944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945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946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947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948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949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950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951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952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953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954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955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956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957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958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959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960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961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962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963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964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965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966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967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968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969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970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971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972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973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974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975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976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977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978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979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980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981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982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983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984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985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986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987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988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989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990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991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992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993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994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995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996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997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998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999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1000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1001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1002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1003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1004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1005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1006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1007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1008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1009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1010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1011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1012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1013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1014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1015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1016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1017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1018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1019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1020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1021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1022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1023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1024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1025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1026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1027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1028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1029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1030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1031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1032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1033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1034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1035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1036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1037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1038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1039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1040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1041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1042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1043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1044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1045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1046</v>
      </c>
      <c r="G128" s="191"/>
      <c r="H128" s="12"/>
    </row>
    <row r="129" spans="1:8">
      <c r="A129" s="3">
        <v>128</v>
      </c>
      <c r="B129" s="152" t="s">
        <v>579</v>
      </c>
      <c r="C129" s="5" t="s">
        <v>257</v>
      </c>
      <c r="D129" s="6"/>
      <c r="E129" s="7">
        <f t="shared" si="1"/>
        <v>128</v>
      </c>
      <c r="F129" s="189" t="s">
        <v>1047</v>
      </c>
      <c r="G129" s="191"/>
      <c r="H129" s="12"/>
    </row>
    <row r="130" spans="1:8">
      <c r="A130" s="3">
        <v>129</v>
      </c>
      <c r="B130" s="152" t="s">
        <v>919</v>
      </c>
      <c r="C130" s="5" t="s">
        <v>258</v>
      </c>
      <c r="D130" s="6"/>
      <c r="E130" s="7">
        <f t="shared" ref="E130:E141" si="2">A130</f>
        <v>129</v>
      </c>
      <c r="F130" s="189" t="s">
        <v>1048</v>
      </c>
      <c r="G130" s="191"/>
      <c r="H130" s="12"/>
    </row>
    <row r="131" spans="1:8">
      <c r="A131" s="3">
        <v>130</v>
      </c>
      <c r="B131" s="152" t="s">
        <v>580</v>
      </c>
      <c r="C131" s="5" t="s">
        <v>259</v>
      </c>
      <c r="D131" s="6"/>
      <c r="E131" s="7">
        <f t="shared" si="2"/>
        <v>130</v>
      </c>
      <c r="F131" s="189" t="s">
        <v>1049</v>
      </c>
      <c r="G131" s="191"/>
      <c r="H131" s="12"/>
    </row>
    <row r="132" spans="1:8">
      <c r="A132" s="3">
        <v>131</v>
      </c>
      <c r="B132" s="152" t="s">
        <v>581</v>
      </c>
      <c r="C132" s="5" t="s">
        <v>260</v>
      </c>
      <c r="D132" s="6"/>
      <c r="E132" s="7">
        <f t="shared" si="2"/>
        <v>131</v>
      </c>
      <c r="F132" s="189" t="s">
        <v>1050</v>
      </c>
      <c r="G132" s="191"/>
      <c r="H132" s="12"/>
    </row>
    <row r="133" spans="1:8" ht="19.5">
      <c r="A133" s="3">
        <v>132</v>
      </c>
      <c r="B133" s="153" t="s">
        <v>582</v>
      </c>
      <c r="C133" s="5" t="s">
        <v>261</v>
      </c>
      <c r="D133" s="6"/>
      <c r="E133" s="7">
        <f t="shared" si="2"/>
        <v>132</v>
      </c>
      <c r="F133" s="189" t="s">
        <v>1051</v>
      </c>
      <c r="G133" s="191"/>
      <c r="H133" s="12"/>
    </row>
    <row r="134" spans="1:8" ht="19.5">
      <c r="A134" s="3">
        <v>133</v>
      </c>
      <c r="B134" s="153" t="s">
        <v>583</v>
      </c>
      <c r="C134" s="5" t="s">
        <v>262</v>
      </c>
      <c r="D134" s="6"/>
      <c r="E134" s="7">
        <f t="shared" si="2"/>
        <v>133</v>
      </c>
      <c r="F134" s="189" t="s">
        <v>1052</v>
      </c>
      <c r="G134" s="191"/>
      <c r="H134" s="12"/>
    </row>
    <row r="135" spans="1:8" ht="19.5">
      <c r="A135" s="3">
        <v>134</v>
      </c>
      <c r="B135" s="153" t="s">
        <v>584</v>
      </c>
      <c r="C135" s="5" t="s">
        <v>263</v>
      </c>
      <c r="D135" s="6"/>
      <c r="E135" s="7">
        <f t="shared" si="2"/>
        <v>134</v>
      </c>
      <c r="F135" s="189" t="s">
        <v>1053</v>
      </c>
      <c r="G135" s="191"/>
      <c r="H135" s="12"/>
    </row>
    <row r="136" spans="1:8" ht="19.5">
      <c r="A136" s="3">
        <v>135</v>
      </c>
      <c r="B136" s="153" t="s">
        <v>1061</v>
      </c>
      <c r="C136" s="5" t="s">
        <v>264</v>
      </c>
      <c r="D136" s="6"/>
      <c r="E136" s="7">
        <f t="shared" si="2"/>
        <v>135</v>
      </c>
      <c r="F136" s="189" t="s">
        <v>1054</v>
      </c>
      <c r="G136" s="191"/>
      <c r="H136" s="12"/>
    </row>
    <row r="137" spans="1:8" ht="19.5">
      <c r="A137" s="3">
        <v>136</v>
      </c>
      <c r="B137" s="153" t="s">
        <v>585</v>
      </c>
      <c r="C137" s="5" t="s">
        <v>265</v>
      </c>
      <c r="D137" s="6"/>
      <c r="E137" s="7">
        <f t="shared" si="2"/>
        <v>136</v>
      </c>
      <c r="F137" s="189" t="s">
        <v>1055</v>
      </c>
      <c r="G137" s="191"/>
      <c r="H137" s="12"/>
    </row>
    <row r="138" spans="1:8" ht="19.5">
      <c r="A138" s="3">
        <v>137</v>
      </c>
      <c r="B138" s="153" t="s">
        <v>586</v>
      </c>
      <c r="C138" s="5" t="s">
        <v>266</v>
      </c>
      <c r="D138" s="6"/>
      <c r="E138" s="7">
        <f t="shared" si="2"/>
        <v>137</v>
      </c>
      <c r="F138" s="189" t="s">
        <v>1056</v>
      </c>
      <c r="G138" s="191"/>
      <c r="H138" s="12"/>
    </row>
    <row r="139" spans="1:8" ht="19.5">
      <c r="A139" s="3">
        <v>138</v>
      </c>
      <c r="B139" s="153" t="s">
        <v>587</v>
      </c>
      <c r="C139" s="5" t="s">
        <v>267</v>
      </c>
      <c r="D139" s="6"/>
      <c r="E139" s="7">
        <f t="shared" si="2"/>
        <v>138</v>
      </c>
      <c r="F139" s="189" t="s">
        <v>1057</v>
      </c>
      <c r="G139" s="191"/>
      <c r="H139" s="12"/>
    </row>
    <row r="140" spans="1:8" ht="19.5">
      <c r="A140" s="3">
        <v>139</v>
      </c>
      <c r="B140" s="153" t="s">
        <v>588</v>
      </c>
      <c r="C140" s="5" t="s">
        <v>268</v>
      </c>
      <c r="D140" s="6"/>
      <c r="E140" s="7">
        <f t="shared" si="2"/>
        <v>139</v>
      </c>
      <c r="F140" s="189" t="s">
        <v>1058</v>
      </c>
      <c r="G140" s="191"/>
      <c r="H140" s="12"/>
    </row>
    <row r="141" spans="1:8">
      <c r="A141" s="3">
        <v>140</v>
      </c>
      <c r="B141" s="152" t="s">
        <v>589</v>
      </c>
      <c r="C141" s="5" t="s">
        <v>269</v>
      </c>
      <c r="D141" s="6"/>
      <c r="E141" s="7">
        <f t="shared" si="2"/>
        <v>140</v>
      </c>
      <c r="F141" s="189" t="s">
        <v>1059</v>
      </c>
      <c r="G141" s="191"/>
      <c r="H141" s="12"/>
    </row>
    <row r="142" spans="1:8">
      <c r="A142" s="3">
        <v>141</v>
      </c>
      <c r="B142" s="152" t="s">
        <v>590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591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592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593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77"/>
  <sheetViews>
    <sheetView tabSelected="1" topLeftCell="A158" workbookViewId="0">
      <selection activeCell="J177" sqref="J177"/>
    </sheetView>
  </sheetViews>
  <sheetFormatPr defaultColWidth="8.5" defaultRowHeight="15.75"/>
  <cols>
    <col min="1" max="1" width="3.25" style="163" customWidth="1"/>
    <col min="2" max="2" width="18.875" style="57" customWidth="1"/>
    <col min="3" max="3" width="4.375" style="57" customWidth="1"/>
    <col min="4" max="4" width="9.875" style="57" customWidth="1"/>
    <col min="5" max="5" width="5.375" style="57" customWidth="1"/>
    <col min="6" max="6" width="10.25" style="57" customWidth="1"/>
    <col min="7" max="7" width="7.5" style="57" customWidth="1"/>
    <col min="8" max="8" width="6.5" style="57" customWidth="1"/>
    <col min="9" max="9" width="7.375" style="57" customWidth="1"/>
    <col min="10" max="10" width="10.25" style="57" customWidth="1"/>
    <col min="11" max="11" width="10.375" style="57" customWidth="1"/>
    <col min="12" max="12" width="8.875" style="57" customWidth="1"/>
    <col min="13" max="13" width="10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194" t="s">
        <v>1064</v>
      </c>
      <c r="B1" s="194"/>
      <c r="C1" s="194"/>
      <c r="D1" s="194"/>
      <c r="E1" s="161"/>
      <c r="F1" s="161"/>
      <c r="G1" s="161"/>
      <c r="H1" s="161"/>
      <c r="I1" s="161"/>
      <c r="J1" s="161"/>
      <c r="K1" s="161"/>
    </row>
    <row r="2" spans="1:13" ht="16.5" customHeight="1">
      <c r="A2" s="194" t="s">
        <v>918</v>
      </c>
      <c r="B2" s="194"/>
      <c r="C2" s="194"/>
      <c r="D2" s="194"/>
      <c r="E2" s="161"/>
      <c r="F2" s="161"/>
      <c r="G2" s="161"/>
      <c r="H2" s="161"/>
      <c r="I2" s="161"/>
      <c r="J2" s="161"/>
      <c r="K2" s="161"/>
      <c r="M2" s="42"/>
    </row>
    <row r="3" spans="1:13" s="162" customFormat="1" ht="43.5" customHeight="1">
      <c r="A3" s="212" t="s">
        <v>916</v>
      </c>
      <c r="B3" s="213"/>
      <c r="C3" s="213"/>
      <c r="D3" s="213"/>
      <c r="E3" s="213"/>
      <c r="F3" s="213"/>
      <c r="G3" s="213"/>
      <c r="H3" s="213"/>
      <c r="I3" s="213"/>
      <c r="J3" s="213"/>
      <c r="K3" s="213"/>
      <c r="L3" s="213"/>
      <c r="M3" s="213"/>
    </row>
    <row r="4" spans="1:13" s="162" customFormat="1" ht="20.25">
      <c r="A4" s="155"/>
      <c r="B4" s="187" t="s">
        <v>917</v>
      </c>
      <c r="C4" s="216" t="s">
        <v>587</v>
      </c>
      <c r="D4" s="216"/>
      <c r="E4" s="216"/>
      <c r="F4" s="216"/>
      <c r="G4" s="216"/>
      <c r="H4" s="216"/>
      <c r="I4" s="216"/>
      <c r="J4" s="216"/>
      <c r="K4" s="216"/>
      <c r="L4" s="216"/>
      <c r="M4" s="216"/>
    </row>
    <row r="5" spans="1:13" ht="18.75" hidden="1">
      <c r="B5" s="43"/>
      <c r="C5" s="44"/>
    </row>
    <row r="6" spans="1:13" ht="12" hidden="1" customHeight="1">
      <c r="B6" s="45"/>
      <c r="C6" s="46"/>
      <c r="D6" s="46"/>
      <c r="E6" s="46"/>
      <c r="F6" s="46"/>
      <c r="G6" s="46"/>
      <c r="H6" s="46"/>
    </row>
    <row r="7" spans="1:13" ht="29.25" hidden="1" customHeight="1">
      <c r="A7" s="214"/>
      <c r="B7" s="214"/>
      <c r="C7" s="211" t="s">
        <v>372</v>
      </c>
      <c r="D7" s="211"/>
      <c r="E7" s="215" t="s">
        <v>373</v>
      </c>
      <c r="F7" s="215"/>
      <c r="G7" s="215" t="s">
        <v>374</v>
      </c>
      <c r="H7" s="215"/>
      <c r="I7" s="211" t="s">
        <v>375</v>
      </c>
      <c r="J7" s="211"/>
      <c r="K7" s="211" t="s">
        <v>376</v>
      </c>
      <c r="L7" s="211"/>
      <c r="M7" s="211"/>
    </row>
    <row r="8" spans="1:13" ht="30.75" hidden="1" customHeight="1">
      <c r="A8" s="214"/>
      <c r="B8" s="214"/>
      <c r="C8" s="156" t="s">
        <v>377</v>
      </c>
      <c r="D8" s="156" t="s">
        <v>378</v>
      </c>
      <c r="E8" s="156" t="s">
        <v>377</v>
      </c>
      <c r="F8" s="156" t="s">
        <v>378</v>
      </c>
      <c r="G8" s="156" t="s">
        <v>377</v>
      </c>
      <c r="H8" s="156" t="s">
        <v>378</v>
      </c>
      <c r="I8" s="156" t="s">
        <v>377</v>
      </c>
      <c r="J8" s="156" t="s">
        <v>378</v>
      </c>
      <c r="K8" s="156" t="s">
        <v>377</v>
      </c>
      <c r="L8" s="156" t="s">
        <v>377</v>
      </c>
      <c r="M8" s="156" t="s">
        <v>379</v>
      </c>
    </row>
    <row r="9" spans="1:13" ht="20.65" hidden="1" customHeight="1">
      <c r="A9" s="164">
        <v>1</v>
      </c>
      <c r="B9" s="47" t="s">
        <v>380</v>
      </c>
      <c r="C9" s="48"/>
      <c r="D9" s="48"/>
      <c r="E9" s="48"/>
      <c r="F9" s="48"/>
      <c r="G9" s="48"/>
      <c r="H9" s="48"/>
      <c r="I9" s="48"/>
      <c r="J9" s="48"/>
      <c r="K9" s="49" t="s">
        <v>381</v>
      </c>
      <c r="L9" s="48"/>
      <c r="M9" s="48"/>
    </row>
    <row r="10" spans="1:13" ht="20.65" hidden="1" customHeight="1">
      <c r="A10" s="164">
        <v>2</v>
      </c>
      <c r="B10" s="47" t="s">
        <v>382</v>
      </c>
      <c r="C10" s="48"/>
      <c r="D10" s="48"/>
      <c r="E10" s="48"/>
      <c r="F10" s="48"/>
      <c r="G10" s="48"/>
      <c r="H10" s="48"/>
      <c r="I10" s="48"/>
      <c r="J10" s="48"/>
      <c r="K10" s="49" t="s">
        <v>383</v>
      </c>
      <c r="L10" s="48"/>
      <c r="M10" s="48"/>
    </row>
    <row r="11" spans="1:13" ht="20.65" hidden="1" customHeight="1">
      <c r="A11" s="164">
        <v>3</v>
      </c>
      <c r="B11" s="47" t="s">
        <v>295</v>
      </c>
      <c r="C11" s="48"/>
      <c r="D11" s="48"/>
      <c r="E11" s="48"/>
      <c r="F11" s="48"/>
      <c r="G11" s="48"/>
      <c r="H11" s="48"/>
      <c r="I11" s="48"/>
      <c r="J11" s="48"/>
      <c r="K11" s="49" t="s">
        <v>384</v>
      </c>
      <c r="L11" s="48"/>
      <c r="M11" s="48"/>
    </row>
    <row r="12" spans="1:13" ht="20.65" hidden="1" customHeight="1">
      <c r="A12" s="164">
        <v>4</v>
      </c>
      <c r="B12" s="47" t="s">
        <v>385</v>
      </c>
      <c r="C12" s="48"/>
      <c r="D12" s="48"/>
      <c r="E12" s="48"/>
      <c r="F12" s="48"/>
      <c r="G12" s="48"/>
      <c r="H12" s="48"/>
      <c r="I12" s="48"/>
      <c r="J12" s="48"/>
      <c r="K12" s="49" t="s">
        <v>386</v>
      </c>
      <c r="L12" s="48"/>
      <c r="M12" s="48"/>
    </row>
    <row r="13" spans="1:13" ht="20.65" hidden="1" customHeight="1">
      <c r="A13" s="164">
        <v>5</v>
      </c>
      <c r="B13" s="47" t="s">
        <v>387</v>
      </c>
      <c r="C13" s="48"/>
      <c r="D13" s="48"/>
      <c r="E13" s="48"/>
      <c r="F13" s="48"/>
      <c r="G13" s="48"/>
      <c r="H13" s="48"/>
      <c r="I13" s="48"/>
      <c r="J13" s="48"/>
      <c r="K13" s="49" t="s">
        <v>388</v>
      </c>
      <c r="L13" s="48"/>
      <c r="M13" s="48"/>
    </row>
    <row r="14" spans="1:13" ht="20.65" hidden="1" customHeight="1">
      <c r="A14" s="164">
        <v>6</v>
      </c>
      <c r="B14" s="47" t="s">
        <v>389</v>
      </c>
      <c r="C14" s="48"/>
      <c r="D14" s="48"/>
      <c r="E14" s="48"/>
      <c r="F14" s="48"/>
      <c r="G14" s="48"/>
      <c r="H14" s="48"/>
      <c r="I14" s="48"/>
      <c r="J14" s="48"/>
      <c r="K14" s="49" t="s">
        <v>390</v>
      </c>
      <c r="L14" s="48"/>
      <c r="M14" s="48"/>
    </row>
    <row r="15" spans="1:13" ht="20.65" hidden="1" customHeight="1">
      <c r="A15" s="164">
        <v>7</v>
      </c>
      <c r="B15" s="47" t="s">
        <v>391</v>
      </c>
      <c r="C15" s="48"/>
      <c r="D15" s="48"/>
      <c r="E15" s="48"/>
      <c r="F15" s="48"/>
      <c r="G15" s="48"/>
      <c r="H15" s="48"/>
      <c r="I15" s="48"/>
      <c r="J15" s="48"/>
      <c r="K15" s="49" t="s">
        <v>392</v>
      </c>
      <c r="L15" s="48"/>
      <c r="M15" s="48"/>
    </row>
    <row r="16" spans="1:13" ht="20.65" hidden="1" customHeight="1">
      <c r="A16" s="164">
        <v>8</v>
      </c>
      <c r="B16" s="47" t="s">
        <v>393</v>
      </c>
      <c r="C16" s="48"/>
      <c r="D16" s="48"/>
      <c r="E16" s="48"/>
      <c r="F16" s="48"/>
      <c r="G16" s="48"/>
      <c r="H16" s="48"/>
      <c r="I16" s="48"/>
      <c r="J16" s="48"/>
      <c r="K16" s="50" t="s">
        <v>394</v>
      </c>
      <c r="L16" s="50">
        <f>SUM(L9:L15)</f>
        <v>0</v>
      </c>
      <c r="M16" s="50">
        <f>SUM(M9:M15)</f>
        <v>0</v>
      </c>
    </row>
    <row r="17" spans="1:13" ht="20.65" hidden="1" customHeight="1">
      <c r="A17" s="164">
        <v>9</v>
      </c>
      <c r="B17" s="47" t="s">
        <v>395</v>
      </c>
      <c r="C17" s="48"/>
      <c r="D17" s="48"/>
      <c r="E17" s="48"/>
      <c r="F17" s="48"/>
      <c r="G17" s="48"/>
      <c r="H17" s="48"/>
      <c r="I17" s="48"/>
      <c r="J17" s="48"/>
      <c r="K17" s="198"/>
      <c r="L17" s="199"/>
      <c r="M17" s="200"/>
    </row>
    <row r="18" spans="1:13" ht="20.65" hidden="1" customHeight="1">
      <c r="A18" s="164">
        <v>10</v>
      </c>
      <c r="B18" s="47" t="s">
        <v>396</v>
      </c>
      <c r="C18" s="48"/>
      <c r="D18" s="48"/>
      <c r="E18" s="48"/>
      <c r="F18" s="48"/>
      <c r="G18" s="48"/>
      <c r="H18" s="48"/>
      <c r="I18" s="48"/>
      <c r="J18" s="48"/>
      <c r="K18" s="201"/>
      <c r="L18" s="202"/>
      <c r="M18" s="203"/>
    </row>
    <row r="19" spans="1:13" ht="20.65" hidden="1" customHeight="1">
      <c r="A19" s="164">
        <v>11</v>
      </c>
      <c r="B19" s="47" t="s">
        <v>397</v>
      </c>
      <c r="C19" s="48"/>
      <c r="D19" s="48"/>
      <c r="E19" s="48"/>
      <c r="F19" s="48"/>
      <c r="G19" s="48"/>
      <c r="H19" s="48"/>
      <c r="I19" s="48"/>
      <c r="J19" s="48"/>
      <c r="K19" s="201"/>
      <c r="L19" s="202"/>
      <c r="M19" s="203"/>
    </row>
    <row r="20" spans="1:13" ht="20.65" hidden="1" customHeight="1">
      <c r="A20" s="164">
        <v>12</v>
      </c>
      <c r="B20" s="47" t="s">
        <v>398</v>
      </c>
      <c r="C20" s="48"/>
      <c r="D20" s="48"/>
      <c r="E20" s="48"/>
      <c r="F20" s="48"/>
      <c r="G20" s="48"/>
      <c r="H20" s="48"/>
      <c r="I20" s="48"/>
      <c r="J20" s="48"/>
      <c r="K20" s="201"/>
      <c r="L20" s="202"/>
      <c r="M20" s="203"/>
    </row>
    <row r="21" spans="1:13" ht="20.65" hidden="1" customHeight="1">
      <c r="A21" s="164">
        <v>13</v>
      </c>
      <c r="B21" s="47" t="s">
        <v>399</v>
      </c>
      <c r="C21" s="48"/>
      <c r="D21" s="48"/>
      <c r="E21" s="48"/>
      <c r="F21" s="48"/>
      <c r="G21" s="48"/>
      <c r="H21" s="48"/>
      <c r="I21" s="48"/>
      <c r="J21" s="48"/>
      <c r="K21" s="201"/>
      <c r="L21" s="202"/>
      <c r="M21" s="203"/>
    </row>
    <row r="22" spans="1:13" ht="20.65" hidden="1" customHeight="1">
      <c r="A22" s="164">
        <v>14</v>
      </c>
      <c r="B22" s="47" t="s">
        <v>400</v>
      </c>
      <c r="C22" s="48"/>
      <c r="D22" s="48"/>
      <c r="E22" s="48"/>
      <c r="F22" s="48"/>
      <c r="G22" s="48"/>
      <c r="H22" s="48"/>
      <c r="I22" s="48"/>
      <c r="J22" s="48"/>
      <c r="K22" s="201"/>
      <c r="L22" s="202"/>
      <c r="M22" s="203"/>
    </row>
    <row r="23" spans="1:13" ht="20.65" hidden="1" customHeight="1">
      <c r="A23" s="164">
        <v>15</v>
      </c>
      <c r="B23" s="47" t="s">
        <v>401</v>
      </c>
      <c r="C23" s="48"/>
      <c r="D23" s="48"/>
      <c r="E23" s="48"/>
      <c r="F23" s="48"/>
      <c r="G23" s="48"/>
      <c r="H23" s="48"/>
      <c r="I23" s="48"/>
      <c r="J23" s="48"/>
      <c r="K23" s="201"/>
      <c r="L23" s="202"/>
      <c r="M23" s="203"/>
    </row>
    <row r="24" spans="1:13" ht="20.65" hidden="1" customHeight="1">
      <c r="A24" s="164">
        <v>16</v>
      </c>
      <c r="B24" s="47" t="s">
        <v>402</v>
      </c>
      <c r="C24" s="48"/>
      <c r="D24" s="48"/>
      <c r="E24" s="48"/>
      <c r="F24" s="48"/>
      <c r="G24" s="48"/>
      <c r="H24" s="48"/>
      <c r="I24" s="48"/>
      <c r="J24" s="48"/>
      <c r="K24" s="201"/>
      <c r="L24" s="202"/>
      <c r="M24" s="203"/>
    </row>
    <row r="25" spans="1:13" ht="20.65" hidden="1" customHeight="1">
      <c r="A25" s="164">
        <v>17</v>
      </c>
      <c r="B25" s="47" t="s">
        <v>403</v>
      </c>
      <c r="C25" s="48"/>
      <c r="D25" s="48"/>
      <c r="E25" s="48"/>
      <c r="F25" s="48"/>
      <c r="G25" s="48"/>
      <c r="H25" s="48"/>
      <c r="I25" s="48"/>
      <c r="J25" s="48"/>
      <c r="K25" s="201"/>
      <c r="L25" s="202"/>
      <c r="M25" s="203"/>
    </row>
    <row r="26" spans="1:13" ht="20.65" hidden="1" customHeight="1">
      <c r="A26" s="164">
        <v>18</v>
      </c>
      <c r="B26" s="47" t="s">
        <v>404</v>
      </c>
      <c r="C26" s="48"/>
      <c r="D26" s="48"/>
      <c r="E26" s="48"/>
      <c r="F26" s="48"/>
      <c r="G26" s="48"/>
      <c r="H26" s="48"/>
      <c r="I26" s="48"/>
      <c r="J26" s="48"/>
      <c r="K26" s="201"/>
      <c r="L26" s="202"/>
      <c r="M26" s="203"/>
    </row>
    <row r="27" spans="1:13" ht="20.65" hidden="1" customHeight="1">
      <c r="A27" s="164">
        <v>19</v>
      </c>
      <c r="B27" s="47" t="s">
        <v>405</v>
      </c>
      <c r="C27" s="48"/>
      <c r="D27" s="48"/>
      <c r="E27" s="48"/>
      <c r="F27" s="48"/>
      <c r="G27" s="48"/>
      <c r="H27" s="48"/>
      <c r="I27" s="48"/>
      <c r="J27" s="48"/>
      <c r="K27" s="201"/>
      <c r="L27" s="202"/>
      <c r="M27" s="203"/>
    </row>
    <row r="28" spans="1:13" ht="20.65" hidden="1" customHeight="1">
      <c r="A28" s="164">
        <v>20</v>
      </c>
      <c r="B28" s="47" t="s">
        <v>399</v>
      </c>
      <c r="C28" s="48"/>
      <c r="D28" s="48"/>
      <c r="E28" s="48"/>
      <c r="F28" s="48"/>
      <c r="G28" s="48"/>
      <c r="H28" s="48"/>
      <c r="I28" s="48"/>
      <c r="J28" s="48"/>
      <c r="K28" s="201"/>
      <c r="L28" s="202"/>
      <c r="M28" s="203"/>
    </row>
    <row r="29" spans="1:13" ht="20.65" hidden="1" customHeight="1">
      <c r="A29" s="164">
        <v>21</v>
      </c>
      <c r="B29" s="47" t="s">
        <v>406</v>
      </c>
      <c r="C29" s="48"/>
      <c r="D29" s="48"/>
      <c r="E29" s="48"/>
      <c r="F29" s="48"/>
      <c r="G29" s="48"/>
      <c r="H29" s="48"/>
      <c r="I29" s="48"/>
      <c r="J29" s="48"/>
      <c r="K29" s="201"/>
      <c r="L29" s="202"/>
      <c r="M29" s="203"/>
    </row>
    <row r="30" spans="1:13" ht="20.65" hidden="1" customHeight="1">
      <c r="A30" s="164">
        <v>22</v>
      </c>
      <c r="B30" s="47" t="s">
        <v>407</v>
      </c>
      <c r="C30" s="48"/>
      <c r="D30" s="48"/>
      <c r="E30" s="48"/>
      <c r="F30" s="48"/>
      <c r="G30" s="48"/>
      <c r="H30" s="48"/>
      <c r="I30" s="48"/>
      <c r="J30" s="48"/>
      <c r="K30" s="201"/>
      <c r="L30" s="202"/>
      <c r="M30" s="203"/>
    </row>
    <row r="31" spans="1:13" ht="20.65" hidden="1" customHeight="1">
      <c r="A31" s="164">
        <v>23</v>
      </c>
      <c r="B31" s="47" t="s">
        <v>408</v>
      </c>
      <c r="C31" s="48"/>
      <c r="D31" s="48"/>
      <c r="E31" s="48"/>
      <c r="F31" s="48"/>
      <c r="G31" s="48"/>
      <c r="H31" s="48"/>
      <c r="I31" s="48"/>
      <c r="J31" s="48"/>
      <c r="K31" s="201"/>
      <c r="L31" s="202"/>
      <c r="M31" s="203"/>
    </row>
    <row r="32" spans="1:13" ht="20.65" hidden="1" customHeight="1">
      <c r="A32" s="164">
        <v>24</v>
      </c>
      <c r="B32" s="47" t="s">
        <v>409</v>
      </c>
      <c r="C32" s="48"/>
      <c r="D32" s="48"/>
      <c r="E32" s="48"/>
      <c r="F32" s="48"/>
      <c r="G32" s="48"/>
      <c r="H32" s="48"/>
      <c r="I32" s="48"/>
      <c r="J32" s="48"/>
      <c r="K32" s="201"/>
      <c r="L32" s="202"/>
      <c r="M32" s="203"/>
    </row>
    <row r="33" spans="1:13" ht="20.65" hidden="1" customHeight="1">
      <c r="A33" s="164">
        <v>25</v>
      </c>
      <c r="B33" s="47" t="s">
        <v>410</v>
      </c>
      <c r="C33" s="48"/>
      <c r="D33" s="48"/>
      <c r="E33" s="48"/>
      <c r="F33" s="48"/>
      <c r="G33" s="48"/>
      <c r="H33" s="48"/>
      <c r="I33" s="48"/>
      <c r="J33" s="48"/>
      <c r="K33" s="201"/>
      <c r="L33" s="202"/>
      <c r="M33" s="203"/>
    </row>
    <row r="34" spans="1:13" ht="33.75" hidden="1" customHeight="1">
      <c r="A34" s="165">
        <v>26</v>
      </c>
      <c r="B34" s="51" t="s">
        <v>411</v>
      </c>
      <c r="C34" s="48"/>
      <c r="D34" s="48"/>
      <c r="E34" s="48"/>
      <c r="F34" s="48"/>
      <c r="G34" s="48"/>
      <c r="H34" s="48"/>
      <c r="I34" s="48"/>
      <c r="J34" s="48"/>
      <c r="K34" s="201"/>
      <c r="L34" s="202"/>
      <c r="M34" s="203"/>
    </row>
    <row r="35" spans="1:13" ht="20.65" hidden="1" customHeight="1">
      <c r="A35" s="164">
        <v>27</v>
      </c>
      <c r="B35" s="47" t="s">
        <v>412</v>
      </c>
      <c r="C35" s="48"/>
      <c r="D35" s="48"/>
      <c r="E35" s="48"/>
      <c r="F35" s="48"/>
      <c r="G35" s="48"/>
      <c r="H35" s="48"/>
      <c r="I35" s="48"/>
      <c r="J35" s="48"/>
      <c r="K35" s="201"/>
      <c r="L35" s="202"/>
      <c r="M35" s="203"/>
    </row>
    <row r="36" spans="1:13" ht="20.65" hidden="1" customHeight="1">
      <c r="A36" s="164">
        <v>28</v>
      </c>
      <c r="B36" s="47" t="s">
        <v>413</v>
      </c>
      <c r="C36" s="48"/>
      <c r="D36" s="48"/>
      <c r="E36" s="48"/>
      <c r="F36" s="48"/>
      <c r="G36" s="48"/>
      <c r="H36" s="48"/>
      <c r="I36" s="48"/>
      <c r="J36" s="48"/>
      <c r="K36" s="201"/>
      <c r="L36" s="202"/>
      <c r="M36" s="203"/>
    </row>
    <row r="37" spans="1:13" ht="20.65" hidden="1" customHeight="1">
      <c r="A37" s="164">
        <v>29</v>
      </c>
      <c r="B37" s="47" t="s">
        <v>414</v>
      </c>
      <c r="C37" s="48"/>
      <c r="D37" s="48"/>
      <c r="E37" s="48"/>
      <c r="F37" s="48"/>
      <c r="G37" s="48"/>
      <c r="H37" s="48"/>
      <c r="I37" s="48"/>
      <c r="J37" s="48"/>
      <c r="K37" s="201"/>
      <c r="L37" s="202"/>
      <c r="M37" s="203"/>
    </row>
    <row r="38" spans="1:13" ht="20.65" hidden="1" customHeight="1">
      <c r="A38" s="164">
        <v>30</v>
      </c>
      <c r="B38" s="47" t="s">
        <v>415</v>
      </c>
      <c r="C38" s="48"/>
      <c r="D38" s="48"/>
      <c r="E38" s="48"/>
      <c r="F38" s="48"/>
      <c r="G38" s="48"/>
      <c r="H38" s="48"/>
      <c r="I38" s="48"/>
      <c r="J38" s="48"/>
      <c r="K38" s="201"/>
      <c r="L38" s="202"/>
      <c r="M38" s="203"/>
    </row>
    <row r="39" spans="1:13" ht="20.65" hidden="1" customHeight="1">
      <c r="A39" s="207" t="s">
        <v>394</v>
      </c>
      <c r="B39" s="208"/>
      <c r="C39" s="158">
        <f>SUM(C9:C38)</f>
        <v>0</v>
      </c>
      <c r="D39" s="158">
        <f>SUM(D9:D38)</f>
        <v>0</v>
      </c>
      <c r="E39" s="158">
        <f t="shared" ref="E39:J39" si="0">SUM(E9:E38)</f>
        <v>0</v>
      </c>
      <c r="F39" s="158">
        <f t="shared" si="0"/>
        <v>0</v>
      </c>
      <c r="G39" s="158">
        <f t="shared" si="0"/>
        <v>0</v>
      </c>
      <c r="H39" s="158">
        <f t="shared" si="0"/>
        <v>0</v>
      </c>
      <c r="I39" s="158">
        <f t="shared" si="0"/>
        <v>0</v>
      </c>
      <c r="J39" s="158">
        <f t="shared" si="0"/>
        <v>0</v>
      </c>
      <c r="K39" s="204"/>
      <c r="L39" s="205"/>
      <c r="M39" s="206"/>
    </row>
    <row r="40" spans="1:13" ht="7.35" hidden="1" customHeight="1">
      <c r="A40" s="166"/>
    </row>
    <row r="41" spans="1:13" hidden="1">
      <c r="A41" s="166"/>
      <c r="B41" s="52" t="s">
        <v>416</v>
      </c>
    </row>
    <row r="42" spans="1:13" ht="5.25" hidden="1" customHeight="1">
      <c r="A42" s="166"/>
      <c r="B42" s="52"/>
    </row>
    <row r="43" spans="1:13" s="160" customFormat="1" ht="63" hidden="1">
      <c r="A43" s="209" t="s">
        <v>271</v>
      </c>
      <c r="B43" s="210"/>
      <c r="C43" s="211" t="s">
        <v>417</v>
      </c>
      <c r="D43" s="211"/>
      <c r="E43" s="211"/>
      <c r="F43" s="156" t="s">
        <v>1062</v>
      </c>
      <c r="G43" s="211" t="s">
        <v>418</v>
      </c>
      <c r="H43" s="211"/>
      <c r="I43" s="167" t="s">
        <v>419</v>
      </c>
      <c r="J43" s="193" t="s">
        <v>1063</v>
      </c>
      <c r="K43" s="211" t="s">
        <v>420</v>
      </c>
      <c r="L43" s="211"/>
      <c r="M43" s="211"/>
    </row>
    <row r="44" spans="1:13" ht="33" hidden="1" customHeight="1">
      <c r="A44" s="168">
        <v>1</v>
      </c>
      <c r="B44" s="53" t="s">
        <v>315</v>
      </c>
      <c r="C44" s="195"/>
      <c r="D44" s="195"/>
      <c r="E44" s="195"/>
      <c r="F44" s="169"/>
      <c r="G44" s="196"/>
      <c r="H44" s="196"/>
      <c r="I44" s="157"/>
      <c r="J44" s="157"/>
      <c r="K44" s="197"/>
      <c r="L44" s="197"/>
      <c r="M44" s="197"/>
    </row>
    <row r="45" spans="1:13" ht="33" hidden="1" customHeight="1">
      <c r="A45" s="168">
        <v>2</v>
      </c>
      <c r="B45" s="53" t="s">
        <v>421</v>
      </c>
      <c r="C45" s="195"/>
      <c r="D45" s="195"/>
      <c r="E45" s="195"/>
      <c r="F45" s="169"/>
      <c r="G45" s="196"/>
      <c r="H45" s="196"/>
      <c r="I45" s="157"/>
      <c r="J45" s="157"/>
      <c r="K45" s="197"/>
      <c r="L45" s="197"/>
      <c r="M45" s="197"/>
    </row>
    <row r="46" spans="1:13" ht="33" hidden="1" customHeight="1">
      <c r="A46" s="168">
        <v>3</v>
      </c>
      <c r="B46" s="53" t="s">
        <v>421</v>
      </c>
      <c r="C46" s="195"/>
      <c r="D46" s="195"/>
      <c r="E46" s="195"/>
      <c r="F46" s="169"/>
      <c r="G46" s="196"/>
      <c r="H46" s="196"/>
      <c r="I46" s="169"/>
      <c r="J46" s="157"/>
      <c r="K46" s="197"/>
      <c r="L46" s="197"/>
      <c r="M46" s="197"/>
    </row>
    <row r="47" spans="1:13" ht="33" hidden="1" customHeight="1">
      <c r="A47" s="168">
        <v>4</v>
      </c>
      <c r="B47" s="53" t="s">
        <v>421</v>
      </c>
      <c r="C47" s="195"/>
      <c r="D47" s="195"/>
      <c r="E47" s="195"/>
      <c r="F47" s="169"/>
      <c r="G47" s="196"/>
      <c r="H47" s="196"/>
      <c r="I47" s="169"/>
      <c r="J47" s="157"/>
      <c r="K47" s="197"/>
      <c r="L47" s="197"/>
      <c r="M47" s="197"/>
    </row>
    <row r="48" spans="1:13" ht="33" hidden="1" customHeight="1">
      <c r="A48" s="168">
        <v>5</v>
      </c>
      <c r="B48" s="53" t="s">
        <v>272</v>
      </c>
      <c r="C48" s="195"/>
      <c r="D48" s="195"/>
      <c r="E48" s="195"/>
      <c r="F48" s="169"/>
      <c r="G48" s="196"/>
      <c r="H48" s="196"/>
      <c r="I48" s="169"/>
      <c r="J48" s="157"/>
      <c r="K48" s="197"/>
      <c r="L48" s="197"/>
      <c r="M48" s="197"/>
    </row>
    <row r="49" spans="1:13" ht="33" hidden="1" customHeight="1">
      <c r="A49" s="168">
        <v>6</v>
      </c>
      <c r="B49" s="53" t="s">
        <v>422</v>
      </c>
      <c r="C49" s="217"/>
      <c r="D49" s="218"/>
      <c r="E49" s="219"/>
      <c r="F49" s="169"/>
      <c r="G49" s="220"/>
      <c r="H49" s="221"/>
      <c r="I49" s="169"/>
      <c r="J49" s="157"/>
      <c r="K49" s="222"/>
      <c r="L49" s="223"/>
      <c r="M49" s="224"/>
    </row>
    <row r="50" spans="1:13" ht="30" hidden="1">
      <c r="A50" s="168">
        <v>7</v>
      </c>
      <c r="B50" s="54" t="s">
        <v>423</v>
      </c>
      <c r="C50" s="217"/>
      <c r="D50" s="218"/>
      <c r="E50" s="219"/>
      <c r="F50" s="169"/>
      <c r="G50" s="220"/>
      <c r="H50" s="221"/>
      <c r="I50" s="169"/>
      <c r="J50" s="157"/>
      <c r="K50" s="222"/>
      <c r="L50" s="223"/>
      <c r="M50" s="224"/>
    </row>
    <row r="51" spans="1:13" ht="16.5" hidden="1" customHeight="1">
      <c r="A51" s="170"/>
      <c r="B51" s="55"/>
      <c r="C51" s="171"/>
      <c r="D51" s="171"/>
      <c r="E51" s="172"/>
      <c r="F51" s="172"/>
      <c r="G51" s="173"/>
      <c r="H51" s="173"/>
      <c r="I51" s="173"/>
      <c r="J51" s="173"/>
      <c r="K51" s="173"/>
    </row>
    <row r="52" spans="1:13" hidden="1">
      <c r="A52" s="170"/>
      <c r="B52" s="56" t="s">
        <v>424</v>
      </c>
      <c r="C52" s="174"/>
      <c r="D52" s="174"/>
      <c r="E52" s="174"/>
      <c r="F52" s="174"/>
      <c r="G52" s="174"/>
      <c r="H52" s="174"/>
      <c r="I52" s="174"/>
      <c r="J52" s="174"/>
      <c r="K52" s="174"/>
    </row>
    <row r="53" spans="1:13" ht="7.5" hidden="1" customHeight="1">
      <c r="A53" s="170"/>
      <c r="B53" s="174"/>
      <c r="C53" s="174"/>
      <c r="D53" s="174"/>
      <c r="E53" s="174"/>
      <c r="F53" s="174"/>
      <c r="G53" s="174"/>
      <c r="H53" s="174"/>
      <c r="I53" s="174"/>
      <c r="J53" s="174"/>
      <c r="K53" s="174"/>
    </row>
    <row r="54" spans="1:13" ht="47.25" hidden="1">
      <c r="A54" s="227" t="s">
        <v>283</v>
      </c>
      <c r="B54" s="227"/>
      <c r="C54" s="156" t="s">
        <v>290</v>
      </c>
      <c r="D54" s="156" t="s">
        <v>284</v>
      </c>
      <c r="E54" s="156" t="s">
        <v>289</v>
      </c>
      <c r="F54" s="156" t="s">
        <v>425</v>
      </c>
      <c r="G54" s="156" t="s">
        <v>285</v>
      </c>
      <c r="H54" s="156" t="s">
        <v>286</v>
      </c>
      <c r="I54" s="156" t="s">
        <v>426</v>
      </c>
      <c r="J54" s="156" t="s">
        <v>427</v>
      </c>
      <c r="K54" s="227" t="s">
        <v>428</v>
      </c>
      <c r="L54" s="227"/>
      <c r="M54" s="227"/>
    </row>
    <row r="55" spans="1:13" ht="15" hidden="1" customHeight="1">
      <c r="A55" s="228">
        <v>1</v>
      </c>
      <c r="B55" s="228"/>
      <c r="C55" s="157">
        <v>2</v>
      </c>
      <c r="D55" s="157" t="s">
        <v>429</v>
      </c>
      <c r="E55" s="157">
        <v>4</v>
      </c>
      <c r="F55" s="157">
        <v>5</v>
      </c>
      <c r="G55" s="157" t="s">
        <v>430</v>
      </c>
      <c r="H55" s="157" t="s">
        <v>431</v>
      </c>
      <c r="I55" s="157">
        <v>8</v>
      </c>
      <c r="J55" s="157">
        <v>9</v>
      </c>
      <c r="K55" s="228">
        <v>10</v>
      </c>
      <c r="L55" s="228"/>
      <c r="M55" s="228"/>
    </row>
    <row r="56" spans="1:13" ht="15" hidden="1" customHeight="1">
      <c r="A56" s="225" t="s">
        <v>432</v>
      </c>
      <c r="B56" s="225"/>
      <c r="C56" s="225"/>
      <c r="D56" s="225"/>
      <c r="E56" s="225"/>
      <c r="F56" s="225"/>
      <c r="G56" s="225"/>
      <c r="H56" s="225"/>
      <c r="I56" s="225"/>
      <c r="J56" s="225"/>
      <c r="K56" s="225"/>
      <c r="L56" s="225"/>
      <c r="M56" s="225"/>
    </row>
    <row r="57" spans="1:13" ht="15" hidden="1" customHeight="1">
      <c r="A57" s="175">
        <v>1</v>
      </c>
      <c r="B57" s="58" t="s">
        <v>291</v>
      </c>
      <c r="C57" s="59"/>
      <c r="D57" s="59">
        <f>E57+F57</f>
        <v>0</v>
      </c>
      <c r="E57" s="60"/>
      <c r="F57" s="60"/>
      <c r="G57" s="61"/>
      <c r="H57" s="61"/>
      <c r="I57" s="60"/>
      <c r="J57" s="60"/>
      <c r="K57" s="226"/>
      <c r="L57" s="226"/>
      <c r="M57" s="226"/>
    </row>
    <row r="58" spans="1:13" ht="15" hidden="1" customHeight="1">
      <c r="A58" s="175">
        <v>2</v>
      </c>
      <c r="B58" s="58" t="s">
        <v>292</v>
      </c>
      <c r="C58" s="59"/>
      <c r="D58" s="59">
        <f t="shared" ref="D58:D107" si="1">E58+F58</f>
        <v>0</v>
      </c>
      <c r="E58" s="60"/>
      <c r="F58" s="60"/>
      <c r="G58" s="61"/>
      <c r="H58" s="61"/>
      <c r="I58" s="60"/>
      <c r="J58" s="60"/>
      <c r="K58" s="226"/>
      <c r="L58" s="226"/>
      <c r="M58" s="226"/>
    </row>
    <row r="59" spans="1:13" ht="15" hidden="1" customHeight="1">
      <c r="A59" s="175">
        <v>3</v>
      </c>
      <c r="B59" s="58" t="s">
        <v>293</v>
      </c>
      <c r="C59" s="59"/>
      <c r="D59" s="59">
        <f t="shared" si="1"/>
        <v>0</v>
      </c>
      <c r="E59" s="60"/>
      <c r="F59" s="60"/>
      <c r="G59" s="61"/>
      <c r="H59" s="61"/>
      <c r="I59" s="60"/>
      <c r="J59" s="60"/>
      <c r="K59" s="226"/>
      <c r="L59" s="226"/>
      <c r="M59" s="226"/>
    </row>
    <row r="60" spans="1:13" ht="15" hidden="1" customHeight="1">
      <c r="A60" s="175">
        <v>4</v>
      </c>
      <c r="B60" s="58" t="s">
        <v>294</v>
      </c>
      <c r="C60" s="59"/>
      <c r="D60" s="59">
        <f t="shared" si="1"/>
        <v>0</v>
      </c>
      <c r="E60" s="60"/>
      <c r="F60" s="60"/>
      <c r="G60" s="61"/>
      <c r="H60" s="61"/>
      <c r="I60" s="60"/>
      <c r="J60" s="60"/>
      <c r="K60" s="226"/>
      <c r="L60" s="226"/>
      <c r="M60" s="226"/>
    </row>
    <row r="61" spans="1:13" ht="15" hidden="1" customHeight="1">
      <c r="A61" s="175">
        <v>5</v>
      </c>
      <c r="B61" s="58" t="s">
        <v>433</v>
      </c>
      <c r="C61" s="59"/>
      <c r="D61" s="59">
        <f t="shared" si="1"/>
        <v>0</v>
      </c>
      <c r="E61" s="60"/>
      <c r="F61" s="60"/>
      <c r="G61" s="61"/>
      <c r="H61" s="61"/>
      <c r="I61" s="60"/>
      <c r="J61" s="60"/>
      <c r="K61" s="226"/>
      <c r="L61" s="226"/>
      <c r="M61" s="226"/>
    </row>
    <row r="62" spans="1:13" ht="15" hidden="1" customHeight="1">
      <c r="A62" s="175">
        <v>6</v>
      </c>
      <c r="B62" s="58" t="s">
        <v>296</v>
      </c>
      <c r="C62" s="59"/>
      <c r="D62" s="59">
        <f t="shared" si="1"/>
        <v>0</v>
      </c>
      <c r="E62" s="60"/>
      <c r="F62" s="60"/>
      <c r="G62" s="61"/>
      <c r="H62" s="61"/>
      <c r="I62" s="60"/>
      <c r="J62" s="60"/>
      <c r="K62" s="226"/>
      <c r="L62" s="226"/>
      <c r="M62" s="226"/>
    </row>
    <row r="63" spans="1:13" ht="15" hidden="1" customHeight="1">
      <c r="A63" s="175">
        <v>7</v>
      </c>
      <c r="B63" s="58" t="s">
        <v>297</v>
      </c>
      <c r="C63" s="59"/>
      <c r="D63" s="59">
        <f t="shared" si="1"/>
        <v>0</v>
      </c>
      <c r="E63" s="60"/>
      <c r="F63" s="60"/>
      <c r="G63" s="61"/>
      <c r="H63" s="61"/>
      <c r="I63" s="60"/>
      <c r="J63" s="60"/>
      <c r="K63" s="226"/>
      <c r="L63" s="226"/>
      <c r="M63" s="226"/>
    </row>
    <row r="64" spans="1:13" ht="15" hidden="1" customHeight="1">
      <c r="A64" s="175">
        <v>8</v>
      </c>
      <c r="B64" s="58" t="s">
        <v>298</v>
      </c>
      <c r="C64" s="59"/>
      <c r="D64" s="59">
        <f t="shared" si="1"/>
        <v>0</v>
      </c>
      <c r="E64" s="60"/>
      <c r="F64" s="60"/>
      <c r="G64" s="61"/>
      <c r="H64" s="61"/>
      <c r="I64" s="60"/>
      <c r="J64" s="60"/>
      <c r="K64" s="226"/>
      <c r="L64" s="226"/>
      <c r="M64" s="226"/>
    </row>
    <row r="65" spans="1:15" ht="15" hidden="1" customHeight="1">
      <c r="A65" s="175">
        <v>9</v>
      </c>
      <c r="B65" s="58" t="s">
        <v>299</v>
      </c>
      <c r="C65" s="59"/>
      <c r="D65" s="59">
        <f t="shared" si="1"/>
        <v>0</v>
      </c>
      <c r="E65" s="60"/>
      <c r="F65" s="60"/>
      <c r="G65" s="61"/>
      <c r="H65" s="61"/>
      <c r="I65" s="60"/>
      <c r="J65" s="60"/>
      <c r="K65" s="226"/>
      <c r="L65" s="226"/>
      <c r="M65" s="226"/>
    </row>
    <row r="66" spans="1:15" ht="15" hidden="1" customHeight="1">
      <c r="A66" s="175">
        <v>10</v>
      </c>
      <c r="B66" s="58" t="s">
        <v>303</v>
      </c>
      <c r="C66" s="59"/>
      <c r="D66" s="59">
        <f t="shared" si="1"/>
        <v>0</v>
      </c>
      <c r="E66" s="60"/>
      <c r="F66" s="60"/>
      <c r="G66" s="61"/>
      <c r="H66" s="61"/>
      <c r="I66" s="60"/>
      <c r="J66" s="60"/>
      <c r="K66" s="226"/>
      <c r="L66" s="226"/>
      <c r="M66" s="226"/>
    </row>
    <row r="67" spans="1:15" ht="15" hidden="1" customHeight="1">
      <c r="A67" s="175">
        <v>11</v>
      </c>
      <c r="B67" s="58" t="s">
        <v>300</v>
      </c>
      <c r="C67" s="59"/>
      <c r="D67" s="59">
        <f t="shared" si="1"/>
        <v>0</v>
      </c>
      <c r="E67" s="60"/>
      <c r="F67" s="60"/>
      <c r="G67" s="61"/>
      <c r="H67" s="61"/>
      <c r="I67" s="60"/>
      <c r="J67" s="60"/>
      <c r="K67" s="226"/>
      <c r="L67" s="226"/>
      <c r="M67" s="226"/>
    </row>
    <row r="68" spans="1:15" ht="15" hidden="1" customHeight="1">
      <c r="A68" s="175">
        <v>12</v>
      </c>
      <c r="B68" s="58" t="s">
        <v>301</v>
      </c>
      <c r="C68" s="59"/>
      <c r="D68" s="59">
        <f t="shared" si="1"/>
        <v>0</v>
      </c>
      <c r="E68" s="60"/>
      <c r="F68" s="60"/>
      <c r="G68" s="61"/>
      <c r="H68" s="61"/>
      <c r="I68" s="60"/>
      <c r="J68" s="60"/>
      <c r="K68" s="226"/>
      <c r="L68" s="226"/>
      <c r="M68" s="226"/>
    </row>
    <row r="69" spans="1:15" ht="15" hidden="1" customHeight="1">
      <c r="A69" s="175">
        <v>13</v>
      </c>
      <c r="B69" s="58" t="s">
        <v>302</v>
      </c>
      <c r="C69" s="59"/>
      <c r="D69" s="59">
        <f t="shared" si="1"/>
        <v>0</v>
      </c>
      <c r="E69" s="60"/>
      <c r="F69" s="60"/>
      <c r="G69" s="61"/>
      <c r="H69" s="61"/>
      <c r="I69" s="60"/>
      <c r="J69" s="60"/>
      <c r="K69" s="226"/>
      <c r="L69" s="226"/>
      <c r="M69" s="226"/>
    </row>
    <row r="70" spans="1:15" ht="15" hidden="1" customHeight="1">
      <c r="A70" s="175">
        <v>14</v>
      </c>
      <c r="B70" s="58" t="s">
        <v>434</v>
      </c>
      <c r="C70" s="59"/>
      <c r="D70" s="59">
        <f t="shared" si="1"/>
        <v>0</v>
      </c>
      <c r="E70" s="60"/>
      <c r="F70" s="60"/>
      <c r="G70" s="61"/>
      <c r="H70" s="61"/>
      <c r="I70" s="60"/>
      <c r="J70" s="60"/>
      <c r="K70" s="226"/>
      <c r="L70" s="226"/>
      <c r="M70" s="226"/>
    </row>
    <row r="71" spans="1:15" ht="15" hidden="1" customHeight="1">
      <c r="A71" s="175">
        <v>15</v>
      </c>
      <c r="B71" s="58" t="s">
        <v>435</v>
      </c>
      <c r="C71" s="59"/>
      <c r="D71" s="59">
        <f t="shared" si="1"/>
        <v>0</v>
      </c>
      <c r="E71" s="60"/>
      <c r="F71" s="60"/>
      <c r="G71" s="61"/>
      <c r="H71" s="61"/>
      <c r="I71" s="60"/>
      <c r="J71" s="60"/>
      <c r="K71" s="226"/>
      <c r="L71" s="226"/>
      <c r="M71" s="226"/>
    </row>
    <row r="72" spans="1:15" ht="15" hidden="1" customHeight="1">
      <c r="A72" s="175">
        <v>16</v>
      </c>
      <c r="B72" s="58" t="s">
        <v>436</v>
      </c>
      <c r="C72" s="59"/>
      <c r="D72" s="59">
        <f t="shared" si="1"/>
        <v>0</v>
      </c>
      <c r="E72" s="60"/>
      <c r="F72" s="60"/>
      <c r="G72" s="61"/>
      <c r="H72" s="61"/>
      <c r="I72" s="60"/>
      <c r="J72" s="60"/>
      <c r="K72" s="226"/>
      <c r="L72" s="226"/>
      <c r="M72" s="226"/>
    </row>
    <row r="73" spans="1:15" s="174" customFormat="1" ht="30" customHeight="1">
      <c r="B73" s="176" t="s">
        <v>1065</v>
      </c>
      <c r="C73" s="177"/>
      <c r="D73" s="177"/>
      <c r="E73" s="177"/>
      <c r="F73" s="177"/>
      <c r="G73" s="177"/>
      <c r="H73" s="177"/>
      <c r="I73" s="177"/>
      <c r="J73" s="177"/>
      <c r="K73" s="177"/>
      <c r="L73" s="177"/>
      <c r="M73" s="177"/>
    </row>
    <row r="74" spans="1:15" s="174" customFormat="1" ht="51.75" hidden="1" customHeight="1">
      <c r="A74" s="227" t="s">
        <v>283</v>
      </c>
      <c r="B74" s="227"/>
      <c r="C74" s="156" t="s">
        <v>290</v>
      </c>
      <c r="D74" s="156" t="s">
        <v>284</v>
      </c>
      <c r="E74" s="156" t="s">
        <v>289</v>
      </c>
      <c r="F74" s="156" t="s">
        <v>425</v>
      </c>
      <c r="G74" s="156" t="s">
        <v>285</v>
      </c>
      <c r="H74" s="156" t="s">
        <v>286</v>
      </c>
      <c r="I74" s="156" t="s">
        <v>426</v>
      </c>
      <c r="J74" s="156" t="s">
        <v>437</v>
      </c>
      <c r="K74" s="156" t="s">
        <v>438</v>
      </c>
      <c r="L74" s="156" t="s">
        <v>439</v>
      </c>
      <c r="M74" s="156" t="s">
        <v>440</v>
      </c>
      <c r="N74" s="156" t="s">
        <v>441</v>
      </c>
      <c r="O74" s="178" t="s">
        <v>442</v>
      </c>
    </row>
    <row r="75" spans="1:15" ht="15" hidden="1" customHeight="1">
      <c r="A75" s="232" t="s">
        <v>443</v>
      </c>
      <c r="B75" s="233"/>
      <c r="C75" s="233"/>
      <c r="D75" s="233"/>
      <c r="E75" s="233"/>
      <c r="F75" s="233"/>
      <c r="G75" s="233"/>
      <c r="H75" s="233"/>
      <c r="I75" s="233"/>
      <c r="J75" s="233"/>
      <c r="K75" s="233"/>
      <c r="L75" s="233"/>
      <c r="M75" s="233"/>
      <c r="N75" s="233"/>
      <c r="O75" s="62"/>
    </row>
    <row r="76" spans="1:15" ht="15" hidden="1" customHeight="1">
      <c r="A76" s="175">
        <v>17</v>
      </c>
      <c r="B76" s="58" t="s">
        <v>444</v>
      </c>
      <c r="C76" s="59"/>
      <c r="D76" s="59">
        <f t="shared" si="1"/>
        <v>0</v>
      </c>
      <c r="E76" s="60"/>
      <c r="F76" s="60"/>
      <c r="G76" s="61"/>
      <c r="H76" s="61"/>
      <c r="I76" s="60"/>
      <c r="J76" s="60"/>
      <c r="K76" s="179"/>
      <c r="L76" s="179"/>
      <c r="M76" s="179"/>
      <c r="N76" s="179"/>
      <c r="O76" s="180">
        <f>J76*1+K76*1.3+L76*1.5+M76*2+N76*3</f>
        <v>0</v>
      </c>
    </row>
    <row r="77" spans="1:15" ht="15" hidden="1" customHeight="1">
      <c r="A77" s="175">
        <v>18</v>
      </c>
      <c r="B77" s="58" t="s">
        <v>445</v>
      </c>
      <c r="C77" s="59"/>
      <c r="D77" s="59">
        <f t="shared" si="1"/>
        <v>0</v>
      </c>
      <c r="E77" s="60"/>
      <c r="F77" s="60"/>
      <c r="G77" s="61"/>
      <c r="H77" s="61"/>
      <c r="I77" s="60"/>
      <c r="J77" s="60"/>
      <c r="K77" s="179"/>
      <c r="L77" s="179"/>
      <c r="M77" s="179"/>
      <c r="N77" s="179"/>
      <c r="O77" s="180">
        <f t="shared" ref="O77:O123" si="2">J77*1+K77*1.3+L77*1.5+M77*2+N77*3</f>
        <v>0</v>
      </c>
    </row>
    <row r="78" spans="1:15" ht="15" hidden="1" customHeight="1">
      <c r="A78" s="175">
        <v>19</v>
      </c>
      <c r="B78" s="58" t="s">
        <v>446</v>
      </c>
      <c r="C78" s="59"/>
      <c r="D78" s="59">
        <f t="shared" si="1"/>
        <v>0</v>
      </c>
      <c r="E78" s="60"/>
      <c r="F78" s="60"/>
      <c r="G78" s="61"/>
      <c r="H78" s="61"/>
      <c r="I78" s="60"/>
      <c r="J78" s="60"/>
      <c r="K78" s="179"/>
      <c r="L78" s="179"/>
      <c r="M78" s="179"/>
      <c r="N78" s="179"/>
      <c r="O78" s="180">
        <f t="shared" si="2"/>
        <v>0</v>
      </c>
    </row>
    <row r="79" spans="1:15" ht="15" hidden="1" customHeight="1">
      <c r="A79" s="175">
        <v>20</v>
      </c>
      <c r="B79" s="58" t="s">
        <v>447</v>
      </c>
      <c r="C79" s="59"/>
      <c r="D79" s="59">
        <f t="shared" si="1"/>
        <v>0</v>
      </c>
      <c r="E79" s="60"/>
      <c r="F79" s="60"/>
      <c r="G79" s="61"/>
      <c r="H79" s="61"/>
      <c r="I79" s="60"/>
      <c r="J79" s="60"/>
      <c r="K79" s="179"/>
      <c r="L79" s="179"/>
      <c r="M79" s="179"/>
      <c r="N79" s="179"/>
      <c r="O79" s="180">
        <f t="shared" si="2"/>
        <v>0</v>
      </c>
    </row>
    <row r="80" spans="1:15" ht="15" hidden="1" customHeight="1">
      <c r="A80" s="175">
        <v>21</v>
      </c>
      <c r="B80" s="58" t="s">
        <v>448</v>
      </c>
      <c r="C80" s="59"/>
      <c r="D80" s="59">
        <f t="shared" si="1"/>
        <v>0</v>
      </c>
      <c r="E80" s="60"/>
      <c r="F80" s="60"/>
      <c r="G80" s="61"/>
      <c r="H80" s="61"/>
      <c r="I80" s="60"/>
      <c r="J80" s="60"/>
      <c r="K80" s="179"/>
      <c r="L80" s="179"/>
      <c r="M80" s="179"/>
      <c r="N80" s="179"/>
      <c r="O80" s="180">
        <f t="shared" si="2"/>
        <v>0</v>
      </c>
    </row>
    <row r="81" spans="1:15" s="181" customFormat="1" ht="15" hidden="1" customHeight="1">
      <c r="A81" s="175">
        <v>22</v>
      </c>
      <c r="B81" s="63" t="s">
        <v>449</v>
      </c>
      <c r="C81" s="59"/>
      <c r="D81" s="59">
        <f t="shared" si="1"/>
        <v>0</v>
      </c>
      <c r="E81" s="60"/>
      <c r="F81" s="60"/>
      <c r="G81" s="61"/>
      <c r="H81" s="61"/>
      <c r="I81" s="60"/>
      <c r="J81" s="60"/>
      <c r="K81" s="179"/>
      <c r="L81" s="179"/>
      <c r="M81" s="179"/>
      <c r="N81" s="179"/>
      <c r="O81" s="180">
        <f t="shared" si="2"/>
        <v>0</v>
      </c>
    </row>
    <row r="82" spans="1:15" s="181" customFormat="1" ht="15" hidden="1" customHeight="1">
      <c r="A82" s="175">
        <v>23</v>
      </c>
      <c r="B82" s="63" t="s">
        <v>450</v>
      </c>
      <c r="C82" s="59"/>
      <c r="D82" s="59">
        <f t="shared" si="1"/>
        <v>0</v>
      </c>
      <c r="E82" s="60"/>
      <c r="F82" s="60"/>
      <c r="G82" s="61"/>
      <c r="H82" s="61"/>
      <c r="I82" s="60"/>
      <c r="J82" s="60"/>
      <c r="K82" s="179"/>
      <c r="L82" s="179"/>
      <c r="M82" s="179"/>
      <c r="N82" s="179"/>
      <c r="O82" s="180">
        <f t="shared" si="2"/>
        <v>0</v>
      </c>
    </row>
    <row r="83" spans="1:15" s="181" customFormat="1" ht="15" hidden="1" customHeight="1">
      <c r="A83" s="175">
        <v>24</v>
      </c>
      <c r="B83" s="63" t="s">
        <v>450</v>
      </c>
      <c r="C83" s="59"/>
      <c r="D83" s="59">
        <f t="shared" si="1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 t="shared" si="2"/>
        <v>0</v>
      </c>
    </row>
    <row r="84" spans="1:15" s="181" customFormat="1" ht="15" hidden="1" customHeight="1">
      <c r="A84" s="175">
        <v>25</v>
      </c>
      <c r="B84" s="63" t="s">
        <v>450</v>
      </c>
      <c r="C84" s="59"/>
      <c r="D84" s="59">
        <f t="shared" si="1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si="2"/>
        <v>0</v>
      </c>
    </row>
    <row r="85" spans="1:15" ht="15" hidden="1" customHeight="1">
      <c r="A85" s="232" t="s">
        <v>451</v>
      </c>
      <c r="B85" s="233"/>
      <c r="C85" s="233"/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180">
        <f t="shared" si="2"/>
        <v>0</v>
      </c>
    </row>
    <row r="86" spans="1:15" s="181" customFormat="1" ht="17.25" hidden="1" customHeight="1">
      <c r="A86" s="175">
        <v>26</v>
      </c>
      <c r="B86" s="63" t="s">
        <v>452</v>
      </c>
      <c r="C86" s="59"/>
      <c r="D86" s="59">
        <f t="shared" si="1"/>
        <v>0</v>
      </c>
      <c r="E86" s="60"/>
      <c r="F86" s="60"/>
      <c r="G86" s="61"/>
      <c r="H86" s="61"/>
      <c r="I86" s="60"/>
      <c r="J86" s="60"/>
      <c r="K86" s="182"/>
      <c r="L86" s="182"/>
      <c r="M86" s="182"/>
      <c r="N86" s="182"/>
      <c r="O86" s="180">
        <f t="shared" si="2"/>
        <v>0</v>
      </c>
    </row>
    <row r="87" spans="1:15" s="181" customFormat="1" ht="17.25" hidden="1" customHeight="1">
      <c r="A87" s="175">
        <v>27</v>
      </c>
      <c r="B87" s="63" t="s">
        <v>395</v>
      </c>
      <c r="C87" s="59"/>
      <c r="D87" s="59">
        <f t="shared" si="1"/>
        <v>0</v>
      </c>
      <c r="E87" s="60"/>
      <c r="F87" s="60"/>
      <c r="G87" s="61"/>
      <c r="H87" s="61"/>
      <c r="I87" s="60"/>
      <c r="J87" s="60"/>
      <c r="K87" s="182"/>
      <c r="L87" s="182"/>
      <c r="M87" s="182"/>
      <c r="N87" s="182"/>
      <c r="O87" s="180">
        <f t="shared" si="2"/>
        <v>0</v>
      </c>
    </row>
    <row r="88" spans="1:15" s="181" customFormat="1" ht="17.25" hidden="1" customHeight="1">
      <c r="A88" s="175">
        <v>28</v>
      </c>
      <c r="B88" s="63" t="s">
        <v>453</v>
      </c>
      <c r="C88" s="59"/>
      <c r="D88" s="59">
        <f t="shared" si="1"/>
        <v>0</v>
      </c>
      <c r="E88" s="60"/>
      <c r="F88" s="60"/>
      <c r="G88" s="61"/>
      <c r="H88" s="61"/>
      <c r="I88" s="60"/>
      <c r="J88" s="60"/>
      <c r="K88" s="182"/>
      <c r="L88" s="182"/>
      <c r="M88" s="182"/>
      <c r="N88" s="182"/>
      <c r="O88" s="180">
        <f t="shared" si="2"/>
        <v>0</v>
      </c>
    </row>
    <row r="89" spans="1:15" s="181" customFormat="1" ht="17.25" hidden="1" customHeight="1">
      <c r="A89" s="175">
        <v>29</v>
      </c>
      <c r="B89" s="63" t="s">
        <v>396</v>
      </c>
      <c r="C89" s="59"/>
      <c r="D89" s="59">
        <f t="shared" si="1"/>
        <v>0</v>
      </c>
      <c r="E89" s="60"/>
      <c r="F89" s="60"/>
      <c r="G89" s="61"/>
      <c r="H89" s="61"/>
      <c r="I89" s="60"/>
      <c r="J89" s="60"/>
      <c r="K89" s="182"/>
      <c r="L89" s="182"/>
      <c r="M89" s="182"/>
      <c r="N89" s="182"/>
      <c r="O89" s="180">
        <f t="shared" si="2"/>
        <v>0</v>
      </c>
    </row>
    <row r="90" spans="1:15" s="181" customFormat="1" ht="17.25" hidden="1" customHeight="1">
      <c r="A90" s="175">
        <v>30</v>
      </c>
      <c r="B90" s="63" t="s">
        <v>397</v>
      </c>
      <c r="C90" s="59"/>
      <c r="D90" s="59">
        <f t="shared" si="1"/>
        <v>0</v>
      </c>
      <c r="E90" s="60"/>
      <c r="F90" s="60"/>
      <c r="G90" s="61"/>
      <c r="H90" s="61"/>
      <c r="I90" s="60"/>
      <c r="J90" s="60"/>
      <c r="K90" s="182"/>
      <c r="L90" s="182"/>
      <c r="M90" s="182"/>
      <c r="N90" s="182"/>
      <c r="O90" s="180">
        <f t="shared" si="2"/>
        <v>0</v>
      </c>
    </row>
    <row r="91" spans="1:15" s="181" customFormat="1" ht="17.25" hidden="1" customHeight="1">
      <c r="A91" s="175">
        <v>31</v>
      </c>
      <c r="B91" s="63" t="s">
        <v>450</v>
      </c>
      <c r="C91" s="59"/>
      <c r="D91" s="59">
        <f t="shared" si="1"/>
        <v>0</v>
      </c>
      <c r="E91" s="60"/>
      <c r="F91" s="60"/>
      <c r="G91" s="61"/>
      <c r="H91" s="61"/>
      <c r="I91" s="60"/>
      <c r="J91" s="60"/>
      <c r="K91" s="182"/>
      <c r="L91" s="182"/>
      <c r="M91" s="182"/>
      <c r="N91" s="182"/>
      <c r="O91" s="180">
        <f t="shared" si="2"/>
        <v>0</v>
      </c>
    </row>
    <row r="92" spans="1:15" s="181" customFormat="1" ht="17.25" hidden="1" customHeight="1">
      <c r="A92" s="175">
        <v>32</v>
      </c>
      <c r="B92" s="63" t="s">
        <v>450</v>
      </c>
      <c r="C92" s="59"/>
      <c r="D92" s="59">
        <f t="shared" si="1"/>
        <v>0</v>
      </c>
      <c r="E92" s="60"/>
      <c r="F92" s="60"/>
      <c r="G92" s="61"/>
      <c r="H92" s="61"/>
      <c r="I92" s="60"/>
      <c r="J92" s="60"/>
      <c r="K92" s="182"/>
      <c r="L92" s="182"/>
      <c r="M92" s="182"/>
      <c r="N92" s="182"/>
      <c r="O92" s="180">
        <f t="shared" si="2"/>
        <v>0</v>
      </c>
    </row>
    <row r="93" spans="1:15" s="181" customFormat="1" ht="17.25" hidden="1" customHeight="1">
      <c r="A93" s="175">
        <v>33</v>
      </c>
      <c r="B93" s="63" t="s">
        <v>450</v>
      </c>
      <c r="C93" s="59"/>
      <c r="D93" s="59">
        <f t="shared" si="1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2"/>
        <v>0</v>
      </c>
    </row>
    <row r="94" spans="1:15" ht="15" hidden="1" customHeight="1">
      <c r="A94" s="232" t="s">
        <v>454</v>
      </c>
      <c r="B94" s="233"/>
      <c r="C94" s="233"/>
      <c r="D94" s="233"/>
      <c r="E94" s="233"/>
      <c r="F94" s="233"/>
      <c r="G94" s="233"/>
      <c r="H94" s="233"/>
      <c r="I94" s="233"/>
      <c r="J94" s="233"/>
      <c r="K94" s="233"/>
      <c r="L94" s="233"/>
      <c r="M94" s="233"/>
      <c r="N94" s="233"/>
      <c r="O94" s="180">
        <f t="shared" si="2"/>
        <v>0</v>
      </c>
    </row>
    <row r="95" spans="1:15" s="181" customFormat="1" ht="15" hidden="1" customHeight="1">
      <c r="A95" s="175">
        <v>34</v>
      </c>
      <c r="B95" s="63" t="s">
        <v>391</v>
      </c>
      <c r="C95" s="59"/>
      <c r="D95" s="59">
        <f t="shared" si="1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2"/>
        <v>0</v>
      </c>
    </row>
    <row r="96" spans="1:15" s="181" customFormat="1" ht="15" hidden="1" customHeight="1">
      <c r="A96" s="175">
        <v>35</v>
      </c>
      <c r="B96" s="63" t="s">
        <v>455</v>
      </c>
      <c r="C96" s="59"/>
      <c r="D96" s="59">
        <f t="shared" si="1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2"/>
        <v>0</v>
      </c>
    </row>
    <row r="97" spans="1:15" s="181" customFormat="1" ht="15" hidden="1" customHeight="1">
      <c r="A97" s="175">
        <v>36</v>
      </c>
      <c r="B97" s="63" t="s">
        <v>456</v>
      </c>
      <c r="C97" s="59"/>
      <c r="D97" s="59">
        <f t="shared" si="1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2"/>
        <v>0</v>
      </c>
    </row>
    <row r="98" spans="1:15" s="181" customFormat="1" ht="15" hidden="1" customHeight="1">
      <c r="A98" s="175">
        <v>37</v>
      </c>
      <c r="B98" s="63" t="s">
        <v>457</v>
      </c>
      <c r="C98" s="59"/>
      <c r="D98" s="59">
        <f t="shared" si="1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2"/>
        <v>0</v>
      </c>
    </row>
    <row r="99" spans="1:15" s="181" customFormat="1" ht="15" hidden="1" customHeight="1">
      <c r="A99" s="175">
        <v>38</v>
      </c>
      <c r="B99" s="63" t="s">
        <v>407</v>
      </c>
      <c r="C99" s="59"/>
      <c r="D99" s="59">
        <f t="shared" si="1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2"/>
        <v>0</v>
      </c>
    </row>
    <row r="100" spans="1:15" s="181" customFormat="1" ht="15" hidden="1" customHeight="1">
      <c r="A100" s="175">
        <v>39</v>
      </c>
      <c r="B100" s="63" t="s">
        <v>458</v>
      </c>
      <c r="C100" s="59"/>
      <c r="D100" s="59">
        <f t="shared" si="1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2"/>
        <v>0</v>
      </c>
    </row>
    <row r="101" spans="1:15" s="181" customFormat="1" ht="15" hidden="1" customHeight="1">
      <c r="A101" s="175">
        <v>40</v>
      </c>
      <c r="B101" s="63" t="s">
        <v>459</v>
      </c>
      <c r="C101" s="59"/>
      <c r="D101" s="59">
        <f t="shared" si="1"/>
        <v>0</v>
      </c>
      <c r="E101" s="60"/>
      <c r="F101" s="60"/>
      <c r="G101" s="61"/>
      <c r="H101" s="61"/>
      <c r="I101" s="60"/>
      <c r="J101" s="60"/>
      <c r="K101" s="182"/>
      <c r="L101" s="182"/>
      <c r="M101" s="182"/>
      <c r="N101" s="182"/>
      <c r="O101" s="180">
        <f t="shared" si="2"/>
        <v>0</v>
      </c>
    </row>
    <row r="102" spans="1:15" s="181" customFormat="1" ht="15" hidden="1" customHeight="1">
      <c r="A102" s="175">
        <v>41</v>
      </c>
      <c r="B102" s="63" t="s">
        <v>460</v>
      </c>
      <c r="C102" s="59"/>
      <c r="D102" s="59">
        <f t="shared" si="1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2"/>
        <v>0</v>
      </c>
    </row>
    <row r="103" spans="1:15" ht="15" hidden="1" customHeight="1">
      <c r="A103" s="232" t="s">
        <v>461</v>
      </c>
      <c r="B103" s="233"/>
      <c r="C103" s="233"/>
      <c r="D103" s="233"/>
      <c r="E103" s="233"/>
      <c r="F103" s="233"/>
      <c r="G103" s="233"/>
      <c r="H103" s="233"/>
      <c r="I103" s="233"/>
      <c r="J103" s="233"/>
      <c r="K103" s="233"/>
      <c r="L103" s="233"/>
      <c r="M103" s="233"/>
      <c r="N103" s="233"/>
      <c r="O103" s="180">
        <f t="shared" si="2"/>
        <v>0</v>
      </c>
    </row>
    <row r="104" spans="1:15" s="181" customFormat="1" hidden="1">
      <c r="A104" s="175">
        <v>42</v>
      </c>
      <c r="B104" s="63" t="s">
        <v>385</v>
      </c>
      <c r="C104" s="59"/>
      <c r="D104" s="59">
        <f t="shared" si="1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2"/>
        <v>0</v>
      </c>
    </row>
    <row r="105" spans="1:15" s="181" customFormat="1" ht="15" hidden="1" customHeight="1">
      <c r="A105" s="175">
        <v>43</v>
      </c>
      <c r="B105" s="63" t="s">
        <v>462</v>
      </c>
      <c r="C105" s="59"/>
      <c r="D105" s="59">
        <f t="shared" si="1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2"/>
        <v>0</v>
      </c>
    </row>
    <row r="106" spans="1:15" s="181" customFormat="1" ht="15" hidden="1" customHeight="1">
      <c r="A106" s="175">
        <v>44</v>
      </c>
      <c r="B106" s="63" t="s">
        <v>463</v>
      </c>
      <c r="C106" s="59"/>
      <c r="D106" s="59">
        <f t="shared" si="1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2"/>
        <v>0</v>
      </c>
    </row>
    <row r="107" spans="1:15" s="181" customFormat="1" ht="15" hidden="1" customHeight="1">
      <c r="A107" s="175">
        <v>45</v>
      </c>
      <c r="B107" s="63" t="s">
        <v>464</v>
      </c>
      <c r="C107" s="59"/>
      <c r="D107" s="59">
        <f t="shared" si="1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2"/>
        <v>0</v>
      </c>
    </row>
    <row r="108" spans="1:15" s="181" customFormat="1" ht="15" hidden="1" customHeight="1">
      <c r="A108" s="234" t="s">
        <v>465</v>
      </c>
      <c r="B108" s="235"/>
      <c r="C108" s="235"/>
      <c r="D108" s="235"/>
      <c r="E108" s="235"/>
      <c r="F108" s="235"/>
      <c r="G108" s="235"/>
      <c r="H108" s="235"/>
      <c r="I108" s="235"/>
      <c r="J108" s="235"/>
      <c r="K108" s="235"/>
      <c r="L108" s="235"/>
      <c r="M108" s="235"/>
      <c r="N108" s="235"/>
      <c r="O108" s="180">
        <f t="shared" si="2"/>
        <v>0</v>
      </c>
    </row>
    <row r="109" spans="1:15" s="181" customFormat="1" ht="21.75" hidden="1" customHeight="1">
      <c r="A109" s="175">
        <v>46</v>
      </c>
      <c r="B109" s="63" t="s">
        <v>466</v>
      </c>
      <c r="C109" s="59"/>
      <c r="D109" s="59">
        <f t="shared" ref="D109:D123" si="3">E109+F109</f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2"/>
        <v>0</v>
      </c>
    </row>
    <row r="110" spans="1:15" s="181" customFormat="1" ht="21.75" hidden="1" customHeight="1">
      <c r="A110" s="175">
        <v>47</v>
      </c>
      <c r="B110" s="63" t="s">
        <v>382</v>
      </c>
      <c r="C110" s="59"/>
      <c r="D110" s="59">
        <f t="shared" si="3"/>
        <v>0</v>
      </c>
      <c r="E110" s="60"/>
      <c r="F110" s="60"/>
      <c r="G110" s="61"/>
      <c r="H110" s="61"/>
      <c r="I110" s="60"/>
      <c r="J110" s="60"/>
      <c r="K110" s="182"/>
      <c r="L110" s="182"/>
      <c r="M110" s="182"/>
      <c r="N110" s="182"/>
      <c r="O110" s="180">
        <f t="shared" si="2"/>
        <v>0</v>
      </c>
    </row>
    <row r="111" spans="1:15" s="181" customFormat="1" ht="21.75" hidden="1" customHeight="1">
      <c r="A111" s="175">
        <v>48</v>
      </c>
      <c r="B111" s="63" t="s">
        <v>295</v>
      </c>
      <c r="C111" s="59"/>
      <c r="D111" s="59">
        <f t="shared" si="3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2"/>
        <v>0</v>
      </c>
    </row>
    <row r="112" spans="1:15" s="181" customFormat="1" ht="21.75" hidden="1" customHeight="1">
      <c r="A112" s="175">
        <v>49</v>
      </c>
      <c r="B112" s="63" t="s">
        <v>467</v>
      </c>
      <c r="C112" s="59"/>
      <c r="D112" s="59">
        <f t="shared" si="3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2"/>
        <v>0</v>
      </c>
    </row>
    <row r="113" spans="1:15" s="181" customFormat="1" ht="15" hidden="1" customHeight="1">
      <c r="A113" s="234" t="s">
        <v>468</v>
      </c>
      <c r="B113" s="235"/>
      <c r="C113" s="235"/>
      <c r="D113" s="235"/>
      <c r="E113" s="235"/>
      <c r="F113" s="235"/>
      <c r="G113" s="235"/>
      <c r="H113" s="235"/>
      <c r="I113" s="235"/>
      <c r="J113" s="235"/>
      <c r="K113" s="235"/>
      <c r="L113" s="235"/>
      <c r="M113" s="235"/>
      <c r="N113" s="235"/>
      <c r="O113" s="180">
        <f t="shared" si="2"/>
        <v>0</v>
      </c>
    </row>
    <row r="114" spans="1:15" s="181" customFormat="1" ht="22.5" hidden="1" customHeight="1">
      <c r="A114" s="175">
        <v>50</v>
      </c>
      <c r="B114" s="63" t="s">
        <v>400</v>
      </c>
      <c r="C114" s="59"/>
      <c r="D114" s="59">
        <f t="shared" si="3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2"/>
        <v>0</v>
      </c>
    </row>
    <row r="115" spans="1:15" s="181" customFormat="1" ht="22.5" hidden="1" customHeight="1">
      <c r="A115" s="175">
        <v>51</v>
      </c>
      <c r="B115" s="63" t="s">
        <v>469</v>
      </c>
      <c r="C115" s="59"/>
      <c r="D115" s="59">
        <f t="shared" si="3"/>
        <v>0</v>
      </c>
      <c r="E115" s="60"/>
      <c r="F115" s="60"/>
      <c r="G115" s="61"/>
      <c r="H115" s="61"/>
      <c r="I115" s="60"/>
      <c r="J115" s="60"/>
      <c r="K115" s="182"/>
      <c r="L115" s="182"/>
      <c r="M115" s="182"/>
      <c r="N115" s="182"/>
      <c r="O115" s="180">
        <f t="shared" si="2"/>
        <v>0</v>
      </c>
    </row>
    <row r="116" spans="1:15" s="181" customFormat="1" ht="22.5" hidden="1" customHeight="1">
      <c r="A116" s="175">
        <v>52</v>
      </c>
      <c r="B116" s="63" t="s">
        <v>404</v>
      </c>
      <c r="C116" s="59"/>
      <c r="D116" s="59">
        <f t="shared" si="3"/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2"/>
        <v>0</v>
      </c>
    </row>
    <row r="117" spans="1:15" s="181" customFormat="1" ht="22.5" hidden="1" customHeight="1">
      <c r="A117" s="175">
        <v>53</v>
      </c>
      <c r="B117" s="63" t="s">
        <v>470</v>
      </c>
      <c r="C117" s="59"/>
      <c r="D117" s="59">
        <f t="shared" si="3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2"/>
        <v>0</v>
      </c>
    </row>
    <row r="118" spans="1:15" s="181" customFormat="1" hidden="1">
      <c r="A118" s="175">
        <v>54</v>
      </c>
      <c r="B118" s="63" t="s">
        <v>408</v>
      </c>
      <c r="C118" s="59"/>
      <c r="D118" s="59">
        <f t="shared" si="3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2"/>
        <v>0</v>
      </c>
    </row>
    <row r="119" spans="1:15" s="181" customFormat="1" ht="22.5" hidden="1" customHeight="1">
      <c r="A119" s="175">
        <v>55</v>
      </c>
      <c r="B119" s="63" t="s">
        <v>471</v>
      </c>
      <c r="C119" s="59"/>
      <c r="D119" s="59">
        <f t="shared" si="3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2"/>
        <v>0</v>
      </c>
    </row>
    <row r="120" spans="1:15" s="181" customFormat="1" ht="22.5" hidden="1" customHeight="1">
      <c r="A120" s="175">
        <v>57</v>
      </c>
      <c r="B120" s="63" t="s">
        <v>472</v>
      </c>
      <c r="C120" s="59"/>
      <c r="D120" s="59">
        <f t="shared" si="3"/>
        <v>0</v>
      </c>
      <c r="E120" s="60"/>
      <c r="F120" s="60"/>
      <c r="G120" s="61"/>
      <c r="H120" s="61"/>
      <c r="I120" s="60"/>
      <c r="J120" s="60"/>
      <c r="K120" s="182"/>
      <c r="L120" s="182"/>
      <c r="M120" s="182"/>
      <c r="N120" s="182"/>
      <c r="O120" s="180">
        <f t="shared" si="2"/>
        <v>0</v>
      </c>
    </row>
    <row r="121" spans="1:15" s="181" customFormat="1" ht="22.5" hidden="1" customHeight="1">
      <c r="A121" s="175">
        <v>58</v>
      </c>
      <c r="B121" s="63" t="s">
        <v>413</v>
      </c>
      <c r="C121" s="59"/>
      <c r="D121" s="59">
        <f>E121+F121</f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2"/>
        <v>0</v>
      </c>
    </row>
    <row r="122" spans="1:15" s="181" customFormat="1" ht="22.5" hidden="1" customHeight="1">
      <c r="A122" s="175">
        <v>59</v>
      </c>
      <c r="B122" s="63" t="s">
        <v>473</v>
      </c>
      <c r="C122" s="59"/>
      <c r="D122" s="59">
        <f>E122+F122</f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2"/>
        <v>0</v>
      </c>
    </row>
    <row r="123" spans="1:15" s="181" customFormat="1" ht="22.5" hidden="1" customHeight="1">
      <c r="A123" s="175">
        <v>60</v>
      </c>
      <c r="B123" s="63" t="s">
        <v>474</v>
      </c>
      <c r="C123" s="59"/>
      <c r="D123" s="59">
        <f t="shared" si="3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2"/>
        <v>0</v>
      </c>
    </row>
    <row r="124" spans="1:15" hidden="1">
      <c r="A124" s="229" t="s">
        <v>475</v>
      </c>
      <c r="B124" s="229"/>
      <c r="C124" s="64">
        <f t="shared" ref="C124:K124" si="4">SUM(C114:C123,C109:C112,C104:C107,C95:C102,C86:C93,C76:C84,C57:C72)</f>
        <v>0</v>
      </c>
      <c r="D124" s="64">
        <f t="shared" si="4"/>
        <v>0</v>
      </c>
      <c r="E124" s="64">
        <f t="shared" si="4"/>
        <v>0</v>
      </c>
      <c r="F124" s="64">
        <f t="shared" si="4"/>
        <v>0</v>
      </c>
      <c r="G124" s="64">
        <f t="shared" si="4"/>
        <v>0</v>
      </c>
      <c r="H124" s="64">
        <f t="shared" si="4"/>
        <v>0</v>
      </c>
      <c r="I124" s="64">
        <f t="shared" si="4"/>
        <v>0</v>
      </c>
      <c r="J124" s="64">
        <f t="shared" si="4"/>
        <v>0</v>
      </c>
      <c r="K124" s="64">
        <f t="shared" si="4"/>
        <v>0</v>
      </c>
      <c r="L124" s="64"/>
      <c r="M124" s="64"/>
      <c r="N124" s="64"/>
      <c r="O124" s="64">
        <f>SUM(O76:O123)</f>
        <v>0</v>
      </c>
    </row>
    <row r="125" spans="1:15" hidden="1">
      <c r="A125" s="183"/>
      <c r="B125" s="65" t="s">
        <v>476</v>
      </c>
      <c r="C125" s="174"/>
      <c r="D125" s="174"/>
      <c r="E125" s="174"/>
      <c r="F125" s="174"/>
      <c r="G125" s="174"/>
      <c r="H125" s="174"/>
      <c r="I125" s="174"/>
    </row>
    <row r="126" spans="1:15" hidden="1">
      <c r="A126" s="165"/>
      <c r="B126" s="65" t="s">
        <v>477</v>
      </c>
    </row>
    <row r="127" spans="1:15" hidden="1">
      <c r="A127" s="165"/>
      <c r="B127" s="66" t="s">
        <v>478</v>
      </c>
    </row>
    <row r="128" spans="1:15" hidden="1">
      <c r="A128" s="184"/>
      <c r="B128" s="66" t="s">
        <v>479</v>
      </c>
    </row>
    <row r="129" spans="1:13" ht="6" hidden="1" customHeight="1">
      <c r="A129" s="170"/>
      <c r="B129" s="66"/>
    </row>
    <row r="130" spans="1:13" hidden="1">
      <c r="A130" s="170"/>
      <c r="B130" s="66" t="s">
        <v>479</v>
      </c>
    </row>
    <row r="131" spans="1:13" ht="6" customHeight="1">
      <c r="A131" s="170"/>
      <c r="B131" s="66"/>
    </row>
    <row r="132" spans="1:13">
      <c r="A132" s="170"/>
      <c r="B132" s="43" t="s">
        <v>480</v>
      </c>
    </row>
    <row r="133" spans="1:13" ht="4.5" customHeight="1">
      <c r="A133" s="170"/>
    </row>
    <row r="134" spans="1:13" ht="51" customHeight="1">
      <c r="A134" s="227" t="s">
        <v>271</v>
      </c>
      <c r="B134" s="227"/>
      <c r="C134" s="156" t="s">
        <v>290</v>
      </c>
      <c r="D134" s="156" t="s">
        <v>284</v>
      </c>
      <c r="E134" s="156" t="s">
        <v>289</v>
      </c>
      <c r="F134" s="156" t="s">
        <v>425</v>
      </c>
      <c r="G134" s="156" t="s">
        <v>285</v>
      </c>
      <c r="H134" s="156" t="s">
        <v>286</v>
      </c>
      <c r="I134" s="156" t="s">
        <v>426</v>
      </c>
      <c r="J134" s="156" t="s">
        <v>427</v>
      </c>
      <c r="K134" s="227" t="s">
        <v>428</v>
      </c>
      <c r="L134" s="227"/>
      <c r="M134" s="227"/>
    </row>
    <row r="135" spans="1:13" ht="15" customHeight="1">
      <c r="A135" s="230">
        <v>1</v>
      </c>
      <c r="B135" s="230"/>
      <c r="C135" s="159">
        <v>2</v>
      </c>
      <c r="D135" s="159" t="s">
        <v>429</v>
      </c>
      <c r="E135" s="159">
        <v>4</v>
      </c>
      <c r="F135" s="159">
        <v>5</v>
      </c>
      <c r="G135" s="159" t="s">
        <v>430</v>
      </c>
      <c r="H135" s="159" t="s">
        <v>431</v>
      </c>
      <c r="I135" s="159">
        <v>8</v>
      </c>
      <c r="J135" s="159">
        <v>9</v>
      </c>
      <c r="K135" s="230">
        <v>10</v>
      </c>
      <c r="L135" s="230"/>
      <c r="M135" s="230"/>
    </row>
    <row r="136" spans="1:13" s="160" customFormat="1" ht="20.25" customHeight="1">
      <c r="A136" s="175">
        <v>1</v>
      </c>
      <c r="B136" s="67" t="s">
        <v>274</v>
      </c>
      <c r="C136" s="59"/>
      <c r="D136" s="59">
        <v>1</v>
      </c>
      <c r="E136" s="60">
        <v>1</v>
      </c>
      <c r="F136" s="60">
        <v>0</v>
      </c>
      <c r="G136" s="61"/>
      <c r="H136" s="61"/>
      <c r="I136" s="60"/>
      <c r="J136" s="60"/>
      <c r="K136" s="231" t="s">
        <v>1068</v>
      </c>
      <c r="L136" s="231"/>
      <c r="M136" s="231"/>
    </row>
    <row r="137" spans="1:13" s="160" customFormat="1" ht="20.25" customHeight="1">
      <c r="A137" s="175">
        <v>2</v>
      </c>
      <c r="B137" s="67" t="s">
        <v>275</v>
      </c>
      <c r="C137" s="59"/>
      <c r="D137" s="59">
        <f t="shared" ref="D137:D164" si="5">E137+F137</f>
        <v>0</v>
      </c>
      <c r="E137" s="60"/>
      <c r="F137" s="60"/>
      <c r="G137" s="61"/>
      <c r="H137" s="61"/>
      <c r="I137" s="60"/>
      <c r="J137" s="60"/>
      <c r="K137" s="231"/>
      <c r="L137" s="231"/>
      <c r="M137" s="231"/>
    </row>
    <row r="138" spans="1:13" s="160" customFormat="1" ht="20.25" customHeight="1">
      <c r="A138" s="175">
        <v>3</v>
      </c>
      <c r="B138" s="67" t="s">
        <v>277</v>
      </c>
      <c r="C138" s="59"/>
      <c r="D138" s="59">
        <f t="shared" si="5"/>
        <v>0</v>
      </c>
      <c r="E138" s="60"/>
      <c r="F138" s="60"/>
      <c r="G138" s="61"/>
      <c r="H138" s="61"/>
      <c r="I138" s="60"/>
      <c r="J138" s="60"/>
      <c r="K138" s="231"/>
      <c r="L138" s="231"/>
      <c r="M138" s="231"/>
    </row>
    <row r="139" spans="1:13" s="160" customFormat="1" ht="20.25" customHeight="1">
      <c r="A139" s="175">
        <v>4</v>
      </c>
      <c r="B139" s="67" t="s">
        <v>273</v>
      </c>
      <c r="C139" s="59"/>
      <c r="D139" s="59">
        <f t="shared" si="5"/>
        <v>0</v>
      </c>
      <c r="E139" s="60"/>
      <c r="F139" s="60"/>
      <c r="G139" s="61"/>
      <c r="H139" s="61"/>
      <c r="I139" s="60"/>
      <c r="J139" s="60"/>
      <c r="K139" s="231"/>
      <c r="L139" s="231"/>
      <c r="M139" s="231"/>
    </row>
    <row r="140" spans="1:13" s="160" customFormat="1" ht="20.25" customHeight="1">
      <c r="A140" s="175">
        <v>5</v>
      </c>
      <c r="B140" s="67" t="s">
        <v>276</v>
      </c>
      <c r="C140" s="59"/>
      <c r="D140" s="59">
        <f t="shared" si="5"/>
        <v>0</v>
      </c>
      <c r="E140" s="60"/>
      <c r="F140" s="60"/>
      <c r="G140" s="61"/>
      <c r="H140" s="61"/>
      <c r="I140" s="60"/>
      <c r="J140" s="60"/>
      <c r="K140" s="231"/>
      <c r="L140" s="231"/>
      <c r="M140" s="231"/>
    </row>
    <row r="141" spans="1:13" s="160" customFormat="1" ht="20.25" customHeight="1">
      <c r="A141" s="175">
        <v>6</v>
      </c>
      <c r="B141" s="67" t="s">
        <v>341</v>
      </c>
      <c r="C141" s="59"/>
      <c r="D141" s="59">
        <f t="shared" si="5"/>
        <v>0</v>
      </c>
      <c r="E141" s="60"/>
      <c r="F141" s="60"/>
      <c r="G141" s="61"/>
      <c r="H141" s="61"/>
      <c r="I141" s="60"/>
      <c r="J141" s="60"/>
      <c r="K141" s="231"/>
      <c r="L141" s="231"/>
      <c r="M141" s="231"/>
    </row>
    <row r="142" spans="1:13" s="160" customFormat="1" ht="20.25" customHeight="1">
      <c r="A142" s="175">
        <v>7</v>
      </c>
      <c r="B142" s="68" t="s">
        <v>278</v>
      </c>
      <c r="C142" s="59"/>
      <c r="D142" s="59">
        <f t="shared" si="5"/>
        <v>0</v>
      </c>
      <c r="E142" s="60"/>
      <c r="F142" s="60"/>
      <c r="G142" s="61"/>
      <c r="H142" s="61"/>
      <c r="I142" s="60"/>
      <c r="J142" s="60"/>
      <c r="K142" s="231"/>
      <c r="L142" s="231"/>
      <c r="M142" s="231"/>
    </row>
    <row r="143" spans="1:13" s="160" customFormat="1" ht="20.25" customHeight="1">
      <c r="A143" s="175">
        <v>8</v>
      </c>
      <c r="B143" s="67" t="s">
        <v>280</v>
      </c>
      <c r="C143" s="59"/>
      <c r="D143" s="59">
        <f t="shared" si="5"/>
        <v>0</v>
      </c>
      <c r="E143" s="60"/>
      <c r="F143" s="60"/>
      <c r="G143" s="61"/>
      <c r="H143" s="61"/>
      <c r="I143" s="60"/>
      <c r="J143" s="60"/>
      <c r="K143" s="231"/>
      <c r="L143" s="231"/>
      <c r="M143" s="231"/>
    </row>
    <row r="144" spans="1:13" s="160" customFormat="1" ht="102.75" customHeight="1">
      <c r="A144" s="175">
        <v>9</v>
      </c>
      <c r="B144" s="67" t="s">
        <v>279</v>
      </c>
      <c r="C144" s="59"/>
      <c r="D144" s="59">
        <v>5</v>
      </c>
      <c r="E144" s="60">
        <v>0</v>
      </c>
      <c r="F144" s="60">
        <v>5</v>
      </c>
      <c r="G144" s="61"/>
      <c r="H144" s="61"/>
      <c r="I144" s="60">
        <v>8</v>
      </c>
      <c r="J144" s="60">
        <v>5</v>
      </c>
      <c r="K144" s="365" t="s">
        <v>1066</v>
      </c>
      <c r="L144" s="231"/>
      <c r="M144" s="231"/>
    </row>
    <row r="145" spans="1:13" s="160" customFormat="1" ht="20.25" customHeight="1">
      <c r="A145" s="175">
        <v>10</v>
      </c>
      <c r="B145" s="67" t="s">
        <v>481</v>
      </c>
      <c r="C145" s="59"/>
      <c r="D145" s="59">
        <f t="shared" si="5"/>
        <v>0</v>
      </c>
      <c r="E145" s="60"/>
      <c r="F145" s="60"/>
      <c r="G145" s="61"/>
      <c r="H145" s="61"/>
      <c r="I145" s="60"/>
      <c r="J145" s="60"/>
      <c r="K145" s="231"/>
      <c r="L145" s="231"/>
      <c r="M145" s="231"/>
    </row>
    <row r="146" spans="1:13" s="160" customFormat="1" ht="20.25" customHeight="1">
      <c r="A146" s="175">
        <v>11</v>
      </c>
      <c r="B146" s="67" t="s">
        <v>482</v>
      </c>
      <c r="C146" s="59"/>
      <c r="D146" s="59">
        <f t="shared" si="5"/>
        <v>0</v>
      </c>
      <c r="E146" s="60"/>
      <c r="F146" s="60"/>
      <c r="G146" s="61"/>
      <c r="H146" s="61"/>
      <c r="I146" s="60"/>
      <c r="J146" s="60"/>
      <c r="K146" s="231"/>
      <c r="L146" s="231"/>
      <c r="M146" s="231"/>
    </row>
    <row r="147" spans="1:13" s="160" customFormat="1" ht="20.25" customHeight="1">
      <c r="A147" s="175">
        <v>12</v>
      </c>
      <c r="B147" s="67" t="s">
        <v>483</v>
      </c>
      <c r="C147" s="59"/>
      <c r="D147" s="59">
        <f t="shared" si="5"/>
        <v>0</v>
      </c>
      <c r="E147" s="60"/>
      <c r="F147" s="60"/>
      <c r="G147" s="61"/>
      <c r="H147" s="61"/>
      <c r="I147" s="60"/>
      <c r="J147" s="60"/>
      <c r="K147" s="231"/>
      <c r="L147" s="231"/>
      <c r="M147" s="231"/>
    </row>
    <row r="148" spans="1:13" s="160" customFormat="1" ht="20.25" customHeight="1">
      <c r="A148" s="175">
        <v>13</v>
      </c>
      <c r="B148" s="67" t="s">
        <v>484</v>
      </c>
      <c r="C148" s="59"/>
      <c r="D148" s="59">
        <f t="shared" si="5"/>
        <v>0</v>
      </c>
      <c r="E148" s="60"/>
      <c r="F148" s="60"/>
      <c r="G148" s="61"/>
      <c r="H148" s="61"/>
      <c r="I148" s="60"/>
      <c r="J148" s="60"/>
      <c r="K148" s="231"/>
      <c r="L148" s="231"/>
      <c r="M148" s="231"/>
    </row>
    <row r="149" spans="1:13" s="160" customFormat="1" ht="20.25" customHeight="1">
      <c r="A149" s="175">
        <v>14</v>
      </c>
      <c r="B149" s="67" t="s">
        <v>408</v>
      </c>
      <c r="C149" s="59"/>
      <c r="D149" s="59">
        <f t="shared" si="5"/>
        <v>0</v>
      </c>
      <c r="E149" s="60"/>
      <c r="F149" s="60"/>
      <c r="G149" s="61"/>
      <c r="H149" s="61"/>
      <c r="I149" s="60"/>
      <c r="J149" s="60"/>
      <c r="K149" s="231"/>
      <c r="L149" s="231"/>
      <c r="M149" s="231"/>
    </row>
    <row r="150" spans="1:13" s="160" customFormat="1" ht="20.25" customHeight="1">
      <c r="A150" s="175">
        <v>15</v>
      </c>
      <c r="B150" s="67" t="s">
        <v>485</v>
      </c>
      <c r="C150" s="59"/>
      <c r="D150" s="59">
        <f t="shared" si="5"/>
        <v>0</v>
      </c>
      <c r="E150" s="60"/>
      <c r="F150" s="60"/>
      <c r="G150" s="61"/>
      <c r="H150" s="61"/>
      <c r="I150" s="60"/>
      <c r="J150" s="60"/>
      <c r="K150" s="231"/>
      <c r="L150" s="231"/>
      <c r="M150" s="231"/>
    </row>
    <row r="151" spans="1:13" s="160" customFormat="1" ht="20.25" customHeight="1">
      <c r="A151" s="175">
        <v>16</v>
      </c>
      <c r="B151" s="67" t="s">
        <v>486</v>
      </c>
      <c r="C151" s="59"/>
      <c r="D151" s="59">
        <f t="shared" si="5"/>
        <v>0</v>
      </c>
      <c r="E151" s="60"/>
      <c r="F151" s="60"/>
      <c r="G151" s="61"/>
      <c r="H151" s="61"/>
      <c r="I151" s="60"/>
      <c r="J151" s="60"/>
      <c r="K151" s="231"/>
      <c r="L151" s="231"/>
      <c r="M151" s="231"/>
    </row>
    <row r="152" spans="1:13" s="160" customFormat="1" ht="172.5" customHeight="1">
      <c r="A152" s="175">
        <v>17</v>
      </c>
      <c r="B152" s="67" t="s">
        <v>487</v>
      </c>
      <c r="C152" s="59"/>
      <c r="D152" s="59">
        <f t="shared" si="5"/>
        <v>10</v>
      </c>
      <c r="E152" s="60">
        <v>10</v>
      </c>
      <c r="F152" s="60"/>
      <c r="G152" s="61"/>
      <c r="H152" s="61"/>
      <c r="I152" s="60">
        <v>6</v>
      </c>
      <c r="J152" s="60">
        <v>4</v>
      </c>
      <c r="K152" s="366" t="s">
        <v>1067</v>
      </c>
      <c r="L152" s="367"/>
      <c r="M152" s="368"/>
    </row>
    <row r="153" spans="1:13" s="160" customFormat="1" ht="20.25" customHeight="1">
      <c r="A153" s="175">
        <v>18</v>
      </c>
      <c r="B153" s="67" t="s">
        <v>488</v>
      </c>
      <c r="C153" s="59"/>
      <c r="D153" s="59">
        <f t="shared" si="5"/>
        <v>0</v>
      </c>
      <c r="E153" s="60"/>
      <c r="F153" s="60"/>
      <c r="G153" s="61"/>
      <c r="H153" s="61"/>
      <c r="I153" s="60"/>
      <c r="J153" s="60"/>
      <c r="K153" s="231"/>
      <c r="L153" s="231"/>
      <c r="M153" s="231"/>
    </row>
    <row r="154" spans="1:13" s="160" customFormat="1" ht="20.25" customHeight="1">
      <c r="A154" s="175">
        <v>19</v>
      </c>
      <c r="B154" s="67" t="s">
        <v>489</v>
      </c>
      <c r="C154" s="59"/>
      <c r="D154" s="59">
        <f t="shared" si="5"/>
        <v>0</v>
      </c>
      <c r="E154" s="60"/>
      <c r="F154" s="60"/>
      <c r="G154" s="61"/>
      <c r="H154" s="61"/>
      <c r="I154" s="60"/>
      <c r="J154" s="60"/>
      <c r="K154" s="231"/>
      <c r="L154" s="231"/>
      <c r="M154" s="231"/>
    </row>
    <row r="155" spans="1:13" s="160" customFormat="1" ht="20.25" customHeight="1">
      <c r="A155" s="175">
        <v>20</v>
      </c>
      <c r="B155" s="67" t="s">
        <v>490</v>
      </c>
      <c r="C155" s="59"/>
      <c r="D155" s="59">
        <f t="shared" si="5"/>
        <v>0</v>
      </c>
      <c r="E155" s="60"/>
      <c r="F155" s="60"/>
      <c r="G155" s="61"/>
      <c r="H155" s="61"/>
      <c r="I155" s="60"/>
      <c r="J155" s="60"/>
      <c r="K155" s="231"/>
      <c r="L155" s="231"/>
      <c r="M155" s="231"/>
    </row>
    <row r="156" spans="1:13" s="160" customFormat="1" ht="20.25" customHeight="1">
      <c r="A156" s="175">
        <v>21</v>
      </c>
      <c r="B156" s="67" t="s">
        <v>491</v>
      </c>
      <c r="C156" s="59"/>
      <c r="D156" s="59">
        <f t="shared" si="5"/>
        <v>0</v>
      </c>
      <c r="E156" s="60"/>
      <c r="F156" s="60"/>
      <c r="G156" s="61"/>
      <c r="H156" s="61"/>
      <c r="I156" s="60"/>
      <c r="J156" s="60"/>
      <c r="K156" s="231"/>
      <c r="L156" s="231"/>
      <c r="M156" s="231"/>
    </row>
    <row r="157" spans="1:13" s="160" customFormat="1" ht="20.25" customHeight="1">
      <c r="A157" s="175">
        <v>22</v>
      </c>
      <c r="B157" s="67" t="s">
        <v>492</v>
      </c>
      <c r="C157" s="59"/>
      <c r="D157" s="59">
        <f t="shared" si="5"/>
        <v>0</v>
      </c>
      <c r="E157" s="60"/>
      <c r="F157" s="60"/>
      <c r="G157" s="61"/>
      <c r="H157" s="61"/>
      <c r="I157" s="60"/>
      <c r="J157" s="60"/>
      <c r="K157" s="231"/>
      <c r="L157" s="231"/>
      <c r="M157" s="231"/>
    </row>
    <row r="158" spans="1:13" s="160" customFormat="1" ht="20.25" customHeight="1">
      <c r="A158" s="175">
        <v>23</v>
      </c>
      <c r="B158" s="67" t="s">
        <v>493</v>
      </c>
      <c r="C158" s="59"/>
      <c r="D158" s="59">
        <f t="shared" si="5"/>
        <v>0</v>
      </c>
      <c r="E158" s="60"/>
      <c r="F158" s="60"/>
      <c r="G158" s="61"/>
      <c r="H158" s="61"/>
      <c r="I158" s="60"/>
      <c r="J158" s="60"/>
      <c r="K158" s="231"/>
      <c r="L158" s="231"/>
      <c r="M158" s="231"/>
    </row>
    <row r="159" spans="1:13" s="160" customFormat="1" ht="20.25" customHeight="1">
      <c r="A159" s="175">
        <v>24</v>
      </c>
      <c r="B159" s="67" t="s">
        <v>494</v>
      </c>
      <c r="C159" s="59"/>
      <c r="D159" s="59">
        <f t="shared" si="5"/>
        <v>0</v>
      </c>
      <c r="E159" s="60"/>
      <c r="F159" s="60"/>
      <c r="G159" s="61"/>
      <c r="H159" s="61"/>
      <c r="I159" s="60"/>
      <c r="J159" s="60"/>
      <c r="K159" s="231"/>
      <c r="L159" s="231"/>
      <c r="M159" s="231"/>
    </row>
    <row r="160" spans="1:13" s="160" customFormat="1" ht="20.25" customHeight="1">
      <c r="A160" s="175">
        <v>25</v>
      </c>
      <c r="B160" s="67" t="s">
        <v>495</v>
      </c>
      <c r="C160" s="59"/>
      <c r="D160" s="59">
        <f t="shared" si="5"/>
        <v>0</v>
      </c>
      <c r="E160" s="60"/>
      <c r="F160" s="60"/>
      <c r="G160" s="61"/>
      <c r="H160" s="61"/>
      <c r="I160" s="60"/>
      <c r="J160" s="60"/>
      <c r="K160" s="231"/>
      <c r="L160" s="231"/>
      <c r="M160" s="231"/>
    </row>
    <row r="161" spans="1:13" s="160" customFormat="1" ht="20.25" customHeight="1">
      <c r="A161" s="175">
        <v>26</v>
      </c>
      <c r="B161" s="67" t="s">
        <v>496</v>
      </c>
      <c r="C161" s="59"/>
      <c r="D161" s="59">
        <f t="shared" si="5"/>
        <v>0</v>
      </c>
      <c r="E161" s="60"/>
      <c r="F161" s="60"/>
      <c r="G161" s="61"/>
      <c r="H161" s="61"/>
      <c r="I161" s="60"/>
      <c r="J161" s="60"/>
      <c r="K161" s="231"/>
      <c r="L161" s="231"/>
      <c r="M161" s="231"/>
    </row>
    <row r="162" spans="1:13" s="160" customFormat="1" ht="20.25" customHeight="1">
      <c r="A162" s="175">
        <v>27</v>
      </c>
      <c r="B162" s="67" t="s">
        <v>492</v>
      </c>
      <c r="C162" s="59"/>
      <c r="D162" s="59">
        <f t="shared" si="5"/>
        <v>0</v>
      </c>
      <c r="E162" s="60"/>
      <c r="F162" s="60"/>
      <c r="G162" s="61"/>
      <c r="H162" s="61"/>
      <c r="I162" s="60"/>
      <c r="J162" s="60"/>
      <c r="K162" s="231"/>
      <c r="L162" s="231"/>
      <c r="M162" s="231"/>
    </row>
    <row r="163" spans="1:13" s="160" customFormat="1" ht="20.25" customHeight="1">
      <c r="A163" s="175">
        <v>28</v>
      </c>
      <c r="B163" s="67" t="s">
        <v>497</v>
      </c>
      <c r="C163" s="59"/>
      <c r="D163" s="59">
        <f t="shared" si="5"/>
        <v>0</v>
      </c>
      <c r="E163" s="60"/>
      <c r="F163" s="60"/>
      <c r="G163" s="61"/>
      <c r="H163" s="61"/>
      <c r="I163" s="60"/>
      <c r="J163" s="60"/>
      <c r="K163" s="231"/>
      <c r="L163" s="231"/>
      <c r="M163" s="231"/>
    </row>
    <row r="164" spans="1:13" s="160" customFormat="1" ht="20.25" customHeight="1">
      <c r="A164" s="175">
        <v>29</v>
      </c>
      <c r="B164" s="67" t="s">
        <v>498</v>
      </c>
      <c r="C164" s="59"/>
      <c r="D164" s="59">
        <f t="shared" si="5"/>
        <v>0</v>
      </c>
      <c r="E164" s="60"/>
      <c r="F164" s="60"/>
      <c r="G164" s="61"/>
      <c r="H164" s="61"/>
      <c r="I164" s="60"/>
      <c r="J164" s="60"/>
      <c r="K164" s="231"/>
      <c r="L164" s="231"/>
      <c r="M164" s="231"/>
    </row>
    <row r="165" spans="1:13" s="160" customFormat="1" ht="16.5" customHeight="1">
      <c r="A165" s="244" t="s">
        <v>475</v>
      </c>
      <c r="B165" s="244"/>
      <c r="C165" s="69">
        <f t="shared" ref="C165:J165" si="6">SUM(C136:C164)</f>
        <v>0</v>
      </c>
      <c r="D165" s="69">
        <f t="shared" si="6"/>
        <v>16</v>
      </c>
      <c r="E165" s="69">
        <f t="shared" si="6"/>
        <v>11</v>
      </c>
      <c r="F165" s="69">
        <f t="shared" si="6"/>
        <v>5</v>
      </c>
      <c r="G165" s="69">
        <f t="shared" si="6"/>
        <v>0</v>
      </c>
      <c r="H165" s="69">
        <f t="shared" si="6"/>
        <v>0</v>
      </c>
      <c r="I165" s="69">
        <f t="shared" si="6"/>
        <v>14</v>
      </c>
      <c r="J165" s="69">
        <f t="shared" si="6"/>
        <v>9</v>
      </c>
      <c r="K165" s="244"/>
      <c r="L165" s="244"/>
      <c r="M165" s="244"/>
    </row>
    <row r="166" spans="1:13" ht="13.5" customHeight="1" thickBot="1">
      <c r="B166" s="56"/>
      <c r="C166" s="174"/>
      <c r="D166" s="174"/>
      <c r="E166" s="174"/>
      <c r="F166" s="174"/>
      <c r="G166" s="174"/>
      <c r="H166" s="174"/>
      <c r="I166" s="174"/>
    </row>
    <row r="167" spans="1:13" s="160" customFormat="1" ht="28.5" customHeight="1">
      <c r="A167" s="181"/>
      <c r="B167" s="70"/>
      <c r="D167" s="236" t="s">
        <v>499</v>
      </c>
      <c r="E167" s="237"/>
      <c r="F167" s="185" t="s">
        <v>500</v>
      </c>
      <c r="G167" s="185" t="s">
        <v>501</v>
      </c>
      <c r="H167" s="185" t="s">
        <v>502</v>
      </c>
      <c r="I167" s="186" t="s">
        <v>503</v>
      </c>
    </row>
    <row r="168" spans="1:13" s="160" customFormat="1" ht="28.5" customHeight="1">
      <c r="A168" s="181"/>
      <c r="D168" s="238" t="s">
        <v>504</v>
      </c>
      <c r="E168" s="239"/>
      <c r="F168" s="71">
        <f>SUM(G168:I168)</f>
        <v>16</v>
      </c>
      <c r="G168" s="71">
        <f>COUNTA(C44:E47)</f>
        <v>0</v>
      </c>
      <c r="H168" s="71">
        <f>D124</f>
        <v>0</v>
      </c>
      <c r="I168" s="72">
        <f>D165</f>
        <v>16</v>
      </c>
    </row>
    <row r="169" spans="1:13" s="160" customFormat="1" ht="28.5" customHeight="1" thickBot="1">
      <c r="A169" s="181"/>
      <c r="D169" s="240" t="s">
        <v>505</v>
      </c>
      <c r="E169" s="241"/>
      <c r="F169" s="73">
        <f>SUM(G169:I169)</f>
        <v>9</v>
      </c>
      <c r="G169" s="73"/>
      <c r="H169" s="73">
        <f>J124</f>
        <v>0</v>
      </c>
      <c r="I169" s="74">
        <f>J165</f>
        <v>9</v>
      </c>
    </row>
    <row r="170" spans="1:13" s="162" customFormat="1">
      <c r="A170" s="75"/>
    </row>
    <row r="171" spans="1:13" s="162" customFormat="1">
      <c r="A171" s="75"/>
      <c r="B171" s="162" t="s">
        <v>1069</v>
      </c>
      <c r="C171" s="162" t="s">
        <v>1070</v>
      </c>
    </row>
    <row r="172" spans="1:13" s="162" customFormat="1">
      <c r="A172" s="75"/>
      <c r="C172" s="162" t="s">
        <v>1071</v>
      </c>
    </row>
    <row r="173" spans="1:13" s="162" customFormat="1">
      <c r="A173" s="75"/>
      <c r="C173" s="162" t="s">
        <v>1072</v>
      </c>
    </row>
    <row r="174" spans="1:13" s="162" customFormat="1">
      <c r="A174" s="75"/>
      <c r="C174" s="162" t="s">
        <v>1073</v>
      </c>
    </row>
    <row r="175" spans="1:13" s="162" customFormat="1">
      <c r="A175" s="242" t="s">
        <v>506</v>
      </c>
      <c r="B175" s="242"/>
      <c r="C175" s="242"/>
      <c r="D175" s="242"/>
      <c r="E175" s="76"/>
      <c r="H175" s="243" t="str">
        <f ca="1">"TP. Hồ Chí Minh, ngày "&amp;DAY(TODAY())&amp;" tháng "&amp;MONTH(TODAY())&amp;" năm "&amp;YEAR(TODAY())</f>
        <v>TP. Hồ Chí Minh, ngày 6 tháng 3 năm 2018</v>
      </c>
      <c r="I175" s="243"/>
      <c r="J175" s="243"/>
      <c r="K175" s="243"/>
      <c r="L175" s="243"/>
      <c r="M175" s="243"/>
    </row>
    <row r="176" spans="1:13" s="162" customFormat="1">
      <c r="A176" s="77"/>
      <c r="H176" s="242" t="s">
        <v>507</v>
      </c>
      <c r="I176" s="242"/>
      <c r="J176" s="242"/>
      <c r="K176" s="242"/>
      <c r="L176" s="242"/>
      <c r="M176" s="242"/>
    </row>
    <row r="177" spans="1:1" s="162" customFormat="1">
      <c r="A177" s="77"/>
    </row>
  </sheetData>
  <mergeCells count="107">
    <mergeCell ref="D167:E167"/>
    <mergeCell ref="D168:E168"/>
    <mergeCell ref="D169:E169"/>
    <mergeCell ref="A175:D175"/>
    <mergeCell ref="H175:M175"/>
    <mergeCell ref="H176:M176"/>
    <mergeCell ref="K161:M161"/>
    <mergeCell ref="K162:M162"/>
    <mergeCell ref="K163:M163"/>
    <mergeCell ref="K164:M164"/>
    <mergeCell ref="A165:B165"/>
    <mergeCell ref="K165:M165"/>
    <mergeCell ref="K155:M155"/>
    <mergeCell ref="K156:M156"/>
    <mergeCell ref="K157:M157"/>
    <mergeCell ref="K158:M158"/>
    <mergeCell ref="K159:M159"/>
    <mergeCell ref="K160:M160"/>
    <mergeCell ref="K149:M149"/>
    <mergeCell ref="K150:M150"/>
    <mergeCell ref="K151:M151"/>
    <mergeCell ref="K152:M152"/>
    <mergeCell ref="K153:M153"/>
    <mergeCell ref="K154:M154"/>
    <mergeCell ref="K143:M143"/>
    <mergeCell ref="K144:M144"/>
    <mergeCell ref="K145:M145"/>
    <mergeCell ref="K146:M146"/>
    <mergeCell ref="K147:M147"/>
    <mergeCell ref="K148:M148"/>
    <mergeCell ref="K137:M137"/>
    <mergeCell ref="K138:M138"/>
    <mergeCell ref="K139:M139"/>
    <mergeCell ref="K140:M140"/>
    <mergeCell ref="K141:M141"/>
    <mergeCell ref="K142:M142"/>
    <mergeCell ref="A124:B124"/>
    <mergeCell ref="A134:B134"/>
    <mergeCell ref="K134:M134"/>
    <mergeCell ref="A135:B135"/>
    <mergeCell ref="K135:M135"/>
    <mergeCell ref="K136:M136"/>
    <mergeCell ref="A75:N75"/>
    <mergeCell ref="A85:N85"/>
    <mergeCell ref="A94:N94"/>
    <mergeCell ref="A103:N103"/>
    <mergeCell ref="A108:N108"/>
    <mergeCell ref="A113:N113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G44:H44"/>
    <mergeCell ref="K44:M44"/>
    <mergeCell ref="C4:M4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508</v>
      </c>
      <c r="B1" s="259"/>
      <c r="C1" s="260"/>
      <c r="D1" s="79"/>
      <c r="E1" s="261" t="s">
        <v>509</v>
      </c>
      <c r="F1" s="262"/>
      <c r="G1" s="262"/>
      <c r="H1" s="263"/>
      <c r="I1" s="264"/>
      <c r="J1" s="265"/>
      <c r="K1" s="265"/>
      <c r="L1" s="265"/>
      <c r="M1" s="265"/>
      <c r="N1" s="265"/>
      <c r="O1" s="265"/>
      <c r="P1" s="265"/>
      <c r="Q1" s="265"/>
      <c r="R1" s="265"/>
      <c r="S1" s="265"/>
      <c r="T1" s="80"/>
      <c r="U1" s="80"/>
      <c r="V1" s="81"/>
    </row>
    <row r="2" spans="1:35" s="82" customFormat="1" ht="21" customHeight="1">
      <c r="A2" s="266" t="s">
        <v>510</v>
      </c>
      <c r="B2" s="267"/>
      <c r="C2" s="268"/>
      <c r="E2" s="272"/>
      <c r="F2" s="273"/>
      <c r="G2" s="273"/>
      <c r="H2" s="273"/>
      <c r="I2" s="273"/>
      <c r="J2" s="273"/>
      <c r="K2" s="273"/>
      <c r="L2" s="273"/>
      <c r="M2" s="273"/>
      <c r="N2" s="273"/>
      <c r="O2" s="273"/>
      <c r="P2" s="273"/>
      <c r="Q2" s="273"/>
      <c r="R2" s="273"/>
      <c r="S2" s="273"/>
      <c r="T2" s="273"/>
      <c r="U2" s="273"/>
      <c r="V2" s="274"/>
    </row>
    <row r="3" spans="1:35" s="82" customFormat="1" ht="21" customHeight="1" thickBot="1">
      <c r="A3" s="269"/>
      <c r="B3" s="270"/>
      <c r="C3" s="271"/>
      <c r="E3" s="275"/>
      <c r="F3" s="276"/>
      <c r="G3" s="276"/>
      <c r="H3" s="276"/>
      <c r="I3" s="276"/>
      <c r="J3" s="276"/>
      <c r="K3" s="276"/>
      <c r="L3" s="276"/>
      <c r="M3" s="276"/>
      <c r="N3" s="276"/>
      <c r="O3" s="276"/>
      <c r="P3" s="276"/>
      <c r="Q3" s="276"/>
      <c r="R3" s="276"/>
      <c r="S3" s="276"/>
      <c r="T3" s="276"/>
      <c r="U3" s="276"/>
      <c r="V3" s="277"/>
    </row>
    <row r="4" spans="1:35" s="79" customFormat="1" ht="15.75">
      <c r="A4" s="83"/>
    </row>
    <row r="5" spans="1:35" s="82" customFormat="1" ht="30.75">
      <c r="A5" s="84"/>
      <c r="G5" s="278" t="str">
        <f ca="1">"BẢNG SỐ LIỆU NHÂN SỰ NĂM HỌC"&amp;" "&amp;YEAR(TODAY())&amp;"-"&amp;YEAR(TODAY())+1</f>
        <v>BẢNG SỐ LIỆU NHÂN SỰ NĂM HỌC 2018-2019</v>
      </c>
      <c r="H5" s="278"/>
      <c r="I5" s="278"/>
      <c r="J5" s="278"/>
      <c r="K5" s="278"/>
      <c r="L5" s="278"/>
      <c r="M5" s="278"/>
      <c r="N5" s="278"/>
      <c r="O5" s="278"/>
      <c r="P5" s="278"/>
      <c r="Q5" s="278"/>
      <c r="R5" s="278"/>
      <c r="S5" s="278"/>
      <c r="T5" s="278"/>
      <c r="U5" s="278"/>
      <c r="V5" s="278"/>
      <c r="W5" s="278"/>
      <c r="X5" s="278"/>
      <c r="Y5" s="278"/>
      <c r="Z5" s="278"/>
      <c r="AA5" s="278"/>
      <c r="AB5" s="278"/>
      <c r="AC5" s="278"/>
      <c r="AD5" s="278"/>
    </row>
    <row r="6" spans="1:35" s="82" customFormat="1" ht="25.5" customHeight="1" thickBot="1">
      <c r="A6" s="245" t="s">
        <v>511</v>
      </c>
      <c r="B6" s="246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47" t="s">
        <v>512</v>
      </c>
      <c r="B7" s="249" t="s">
        <v>513</v>
      </c>
      <c r="C7" s="249"/>
      <c r="D7" s="250"/>
      <c r="E7" s="250"/>
      <c r="F7" s="251"/>
      <c r="G7" s="252" t="str">
        <f ca="1">"Số lớp dự kiến NH"&amp;" "&amp;YEAR(TODAY())&amp;"-"&amp;YEAR(TODAY())+1</f>
        <v>Số lớp dự kiến NH 2018-2019</v>
      </c>
      <c r="H7" s="255" t="s">
        <v>514</v>
      </c>
      <c r="I7" s="257" t="s">
        <v>515</v>
      </c>
      <c r="J7" s="257"/>
      <c r="K7" s="87"/>
      <c r="L7" s="287" t="s">
        <v>516</v>
      </c>
      <c r="M7" s="300"/>
      <c r="N7" s="302">
        <f>SUM($K$7:$K$10)</f>
        <v>0</v>
      </c>
      <c r="O7" s="303"/>
      <c r="P7" s="252" t="str">
        <f ca="1">"Số học sinh dự kiến NH"&amp;" "&amp;YEAR(TODAY())&amp;"-"&amp;YEAR(TODAY())+1</f>
        <v>Số học sinh dự kiến NH 2018-2019</v>
      </c>
      <c r="Q7" s="255" t="s">
        <v>514</v>
      </c>
      <c r="R7" s="257" t="s">
        <v>515</v>
      </c>
      <c r="S7" s="257"/>
      <c r="T7" s="88"/>
      <c r="U7" s="287" t="s">
        <v>517</v>
      </c>
      <c r="V7" s="290"/>
      <c r="W7" s="293">
        <f>SUM(T7:T10)</f>
        <v>0</v>
      </c>
      <c r="X7" s="294"/>
      <c r="Y7" s="297" t="s">
        <v>518</v>
      </c>
      <c r="Z7" s="298"/>
      <c r="AA7" s="298"/>
      <c r="AB7" s="298"/>
      <c r="AC7" s="298"/>
      <c r="AD7" s="298"/>
      <c r="AE7" s="298"/>
      <c r="AF7" s="298"/>
      <c r="AG7" s="298"/>
      <c r="AH7" s="299"/>
      <c r="AI7" s="322"/>
    </row>
    <row r="8" spans="1:35" s="89" customFormat="1" ht="29.25" customHeight="1">
      <c r="A8" s="247"/>
      <c r="B8" s="280" t="s">
        <v>519</v>
      </c>
      <c r="C8" s="280"/>
      <c r="D8" s="282" t="s">
        <v>520</v>
      </c>
      <c r="E8" s="282"/>
      <c r="F8" s="325" t="s">
        <v>521</v>
      </c>
      <c r="G8" s="253"/>
      <c r="H8" s="256"/>
      <c r="I8" s="284" t="s">
        <v>522</v>
      </c>
      <c r="J8" s="284"/>
      <c r="K8" s="90"/>
      <c r="L8" s="288"/>
      <c r="M8" s="301"/>
      <c r="N8" s="304"/>
      <c r="O8" s="305"/>
      <c r="P8" s="253"/>
      <c r="Q8" s="256"/>
      <c r="R8" s="284" t="s">
        <v>522</v>
      </c>
      <c r="S8" s="284"/>
      <c r="T8" s="91"/>
      <c r="U8" s="288"/>
      <c r="V8" s="291"/>
      <c r="W8" s="295"/>
      <c r="X8" s="296"/>
      <c r="Y8" s="279" t="s">
        <v>284</v>
      </c>
      <c r="Z8" s="280"/>
      <c r="AA8" s="280"/>
      <c r="AB8" s="281" t="s">
        <v>521</v>
      </c>
      <c r="AC8" s="282" t="s">
        <v>523</v>
      </c>
      <c r="AD8" s="282"/>
      <c r="AE8" s="282" t="s">
        <v>285</v>
      </c>
      <c r="AF8" s="282"/>
      <c r="AG8" s="282" t="s">
        <v>286</v>
      </c>
      <c r="AH8" s="283"/>
      <c r="AI8" s="323"/>
    </row>
    <row r="9" spans="1:35" s="89" customFormat="1" ht="24" customHeight="1">
      <c r="A9" s="247"/>
      <c r="B9" s="92">
        <v>1</v>
      </c>
      <c r="C9" s="92">
        <v>2</v>
      </c>
      <c r="D9" s="92">
        <v>1</v>
      </c>
      <c r="E9" s="92">
        <v>2</v>
      </c>
      <c r="F9" s="325"/>
      <c r="G9" s="253"/>
      <c r="H9" s="256"/>
      <c r="I9" s="284" t="s">
        <v>524</v>
      </c>
      <c r="J9" s="284"/>
      <c r="K9" s="90"/>
      <c r="L9" s="288"/>
      <c r="M9" s="301"/>
      <c r="N9" s="304"/>
      <c r="O9" s="305"/>
      <c r="P9" s="253"/>
      <c r="Q9" s="256"/>
      <c r="R9" s="284" t="s">
        <v>524</v>
      </c>
      <c r="S9" s="284"/>
      <c r="T9" s="91"/>
      <c r="U9" s="288"/>
      <c r="V9" s="291"/>
      <c r="W9" s="295"/>
      <c r="X9" s="296"/>
      <c r="Y9" s="279"/>
      <c r="Z9" s="280"/>
      <c r="AA9" s="280"/>
      <c r="AB9" s="281"/>
      <c r="AC9" s="282"/>
      <c r="AD9" s="282"/>
      <c r="AE9" s="282"/>
      <c r="AF9" s="282"/>
      <c r="AG9" s="282"/>
      <c r="AH9" s="283"/>
      <c r="AI9" s="323"/>
    </row>
    <row r="10" spans="1:35" s="98" customFormat="1" ht="32.25" customHeight="1">
      <c r="A10" s="247"/>
      <c r="B10" s="92" t="s">
        <v>525</v>
      </c>
      <c r="C10" s="92" t="s">
        <v>526</v>
      </c>
      <c r="D10" s="93" t="s">
        <v>527</v>
      </c>
      <c r="E10" s="93" t="s">
        <v>528</v>
      </c>
      <c r="F10" s="325"/>
      <c r="G10" s="253"/>
      <c r="H10" s="256"/>
      <c r="I10" s="284" t="s">
        <v>529</v>
      </c>
      <c r="J10" s="284"/>
      <c r="K10" s="90"/>
      <c r="L10" s="288"/>
      <c r="M10" s="301"/>
      <c r="N10" s="304"/>
      <c r="O10" s="305"/>
      <c r="P10" s="253"/>
      <c r="Q10" s="256"/>
      <c r="R10" s="284" t="s">
        <v>529</v>
      </c>
      <c r="S10" s="284"/>
      <c r="T10" s="91"/>
      <c r="U10" s="288"/>
      <c r="V10" s="292"/>
      <c r="W10" s="295"/>
      <c r="X10" s="296"/>
      <c r="Y10" s="94" t="s">
        <v>530</v>
      </c>
      <c r="Z10" s="95" t="s">
        <v>531</v>
      </c>
      <c r="AA10" s="285"/>
      <c r="AB10" s="281"/>
      <c r="AC10" s="96" t="s">
        <v>532</v>
      </c>
      <c r="AD10" s="92" t="s">
        <v>533</v>
      </c>
      <c r="AE10" s="96" t="s">
        <v>532</v>
      </c>
      <c r="AF10" s="92" t="s">
        <v>533</v>
      </c>
      <c r="AG10" s="96" t="s">
        <v>532</v>
      </c>
      <c r="AH10" s="97" t="s">
        <v>533</v>
      </c>
      <c r="AI10" s="323"/>
    </row>
    <row r="11" spans="1:35" s="109" customFormat="1" ht="26.25" thickBot="1">
      <c r="A11" s="248"/>
      <c r="B11" s="99"/>
      <c r="C11" s="99"/>
      <c r="D11" s="99"/>
      <c r="E11" s="99"/>
      <c r="F11" s="100">
        <f>COUNTA($B$11:$E$11)</f>
        <v>0</v>
      </c>
      <c r="G11" s="254"/>
      <c r="H11" s="101" t="s">
        <v>534</v>
      </c>
      <c r="I11" s="258"/>
      <c r="J11" s="258"/>
      <c r="K11" s="258"/>
      <c r="L11" s="289"/>
      <c r="M11" s="102"/>
      <c r="N11" s="306">
        <f>$I$11</f>
        <v>0</v>
      </c>
      <c r="O11" s="307"/>
      <c r="P11" s="254"/>
      <c r="Q11" s="101" t="s">
        <v>534</v>
      </c>
      <c r="R11" s="258"/>
      <c r="S11" s="258"/>
      <c r="T11" s="258"/>
      <c r="U11" s="289"/>
      <c r="V11" s="102"/>
      <c r="W11" s="306">
        <f>R11</f>
        <v>0</v>
      </c>
      <c r="X11" s="307"/>
      <c r="Y11" s="103"/>
      <c r="Z11" s="104"/>
      <c r="AA11" s="286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324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308" t="s">
        <v>535</v>
      </c>
      <c r="B14" s="309"/>
      <c r="C14" s="309"/>
      <c r="D14" s="309"/>
      <c r="E14" s="309"/>
      <c r="F14" s="309"/>
      <c r="G14" s="309"/>
      <c r="H14" s="309"/>
      <c r="I14" s="310"/>
      <c r="K14" s="311" t="s">
        <v>536</v>
      </c>
      <c r="L14" s="313" t="s">
        <v>537</v>
      </c>
      <c r="M14" s="314"/>
      <c r="N14" s="314"/>
      <c r="O14" s="314"/>
      <c r="P14" s="314"/>
      <c r="Q14" s="314"/>
      <c r="R14" s="314"/>
      <c r="S14" s="314"/>
      <c r="T14" s="314"/>
      <c r="U14" s="314"/>
      <c r="V14" s="314"/>
      <c r="W14" s="314"/>
      <c r="X14" s="314"/>
      <c r="Y14" s="314"/>
      <c r="Z14" s="314"/>
      <c r="AA14" s="314"/>
      <c r="AB14" s="314"/>
      <c r="AC14" s="314"/>
      <c r="AD14" s="314"/>
      <c r="AE14" s="314"/>
      <c r="AF14" s="314"/>
      <c r="AG14" s="314"/>
      <c r="AH14" s="314"/>
      <c r="AI14" s="315"/>
    </row>
    <row r="15" spans="1:35" s="115" customFormat="1" ht="23.25" customHeight="1">
      <c r="A15" s="316" t="s">
        <v>283</v>
      </c>
      <c r="B15" s="318" t="s">
        <v>538</v>
      </c>
      <c r="C15" s="318"/>
      <c r="D15" s="320" t="s">
        <v>284</v>
      </c>
      <c r="E15" s="321"/>
      <c r="F15" s="318" t="s">
        <v>285</v>
      </c>
      <c r="G15" s="318" t="s">
        <v>539</v>
      </c>
      <c r="H15" s="318" t="s">
        <v>308</v>
      </c>
      <c r="I15" s="337" t="s">
        <v>540</v>
      </c>
      <c r="K15" s="312"/>
      <c r="L15" s="282" t="s">
        <v>541</v>
      </c>
      <c r="M15" s="282"/>
      <c r="N15" s="282"/>
      <c r="O15" s="282"/>
      <c r="P15" s="282" t="s">
        <v>542</v>
      </c>
      <c r="Q15" s="282"/>
      <c r="R15" s="282"/>
      <c r="S15" s="282"/>
      <c r="T15" s="282" t="s">
        <v>543</v>
      </c>
      <c r="U15" s="282"/>
      <c r="V15" s="282"/>
      <c r="W15" s="282"/>
      <c r="X15" s="326" t="s">
        <v>544</v>
      </c>
      <c r="Y15" s="327"/>
      <c r="Z15" s="327"/>
      <c r="AA15" s="328"/>
      <c r="AB15" s="326" t="s">
        <v>545</v>
      </c>
      <c r="AC15" s="327"/>
      <c r="AD15" s="327"/>
      <c r="AE15" s="328"/>
      <c r="AF15" s="326" t="s">
        <v>546</v>
      </c>
      <c r="AG15" s="327"/>
      <c r="AH15" s="327"/>
      <c r="AI15" s="328"/>
    </row>
    <row r="16" spans="1:35" s="115" customFormat="1" ht="73.5" customHeight="1">
      <c r="A16" s="317"/>
      <c r="B16" s="319"/>
      <c r="C16" s="319"/>
      <c r="D16" s="116" t="s">
        <v>547</v>
      </c>
      <c r="E16" s="116" t="s">
        <v>426</v>
      </c>
      <c r="F16" s="319"/>
      <c r="G16" s="319"/>
      <c r="H16" s="319"/>
      <c r="I16" s="338"/>
      <c r="K16" s="312"/>
      <c r="L16" s="117" t="s">
        <v>284</v>
      </c>
      <c r="M16" s="118" t="s">
        <v>548</v>
      </c>
      <c r="N16" s="118"/>
      <c r="O16" s="117" t="s">
        <v>549</v>
      </c>
      <c r="P16" s="117" t="s">
        <v>284</v>
      </c>
      <c r="Q16" s="118" t="s">
        <v>548</v>
      </c>
      <c r="R16" s="118"/>
      <c r="S16" s="119" t="s">
        <v>549</v>
      </c>
      <c r="T16" s="117" t="s">
        <v>284</v>
      </c>
      <c r="U16" s="118" t="s">
        <v>548</v>
      </c>
      <c r="V16" s="118"/>
      <c r="W16" s="119" t="s">
        <v>549</v>
      </c>
      <c r="X16" s="117" t="s">
        <v>284</v>
      </c>
      <c r="Y16" s="118" t="s">
        <v>548</v>
      </c>
      <c r="Z16" s="118"/>
      <c r="AA16" s="119" t="s">
        <v>549</v>
      </c>
      <c r="AB16" s="117" t="s">
        <v>284</v>
      </c>
      <c r="AC16" s="118" t="s">
        <v>548</v>
      </c>
      <c r="AD16" s="118"/>
      <c r="AE16" s="119" t="s">
        <v>549</v>
      </c>
      <c r="AF16" s="117" t="s">
        <v>284</v>
      </c>
      <c r="AG16" s="118" t="s">
        <v>548</v>
      </c>
      <c r="AH16" s="118"/>
      <c r="AI16" s="119" t="s">
        <v>549</v>
      </c>
    </row>
    <row r="17" spans="1:35" s="115" customFormat="1" ht="22.5" customHeight="1">
      <c r="A17" s="120" t="s">
        <v>550</v>
      </c>
      <c r="B17" s="121">
        <f>IF(W7&gt;0,ROUND(W7/15,2),0)</f>
        <v>0</v>
      </c>
      <c r="C17" s="329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332">
        <v>0</v>
      </c>
      <c r="N17" s="329">
        <v>0</v>
      </c>
      <c r="O17" s="122"/>
      <c r="P17" s="125"/>
      <c r="Q17" s="334">
        <v>0</v>
      </c>
      <c r="R17" s="329">
        <f>IF(SUM($W$7:$X$11)&gt;0,ROUND(SUM($W$7:$X$11)/100,2),0)</f>
        <v>0</v>
      </c>
      <c r="S17" s="125"/>
      <c r="T17" s="125"/>
      <c r="U17" s="334">
        <f>IF(SUM($W$7:$X$11)&gt;0,ROUND($W$11/50+$W$7/35,2),0)</f>
        <v>0</v>
      </c>
      <c r="V17" s="329">
        <f>IF(SUM($W$7:$X$11)&gt;0,IF(SUM($W$7:$X$11)&gt;200,ROUND(SUM($W$7:$X$11)/70,2),ROUND(SUM($W$7:$X$11)/50,2)),0)</f>
        <v>0</v>
      </c>
      <c r="W17" s="125"/>
      <c r="X17" s="125"/>
      <c r="Y17" s="334">
        <v>0</v>
      </c>
      <c r="Z17" s="329">
        <v>0</v>
      </c>
      <c r="AA17" s="125"/>
      <c r="AB17" s="125"/>
      <c r="AC17" s="334">
        <v>0</v>
      </c>
      <c r="AD17" s="329">
        <v>0</v>
      </c>
      <c r="AE17" s="125"/>
      <c r="AF17" s="125"/>
      <c r="AG17" s="334">
        <v>0</v>
      </c>
      <c r="AH17" s="329">
        <v>0</v>
      </c>
      <c r="AI17" s="125"/>
    </row>
    <row r="18" spans="1:35" s="115" customFormat="1" ht="25.5">
      <c r="A18" s="120" t="s">
        <v>551</v>
      </c>
      <c r="B18" s="121">
        <f>IF(W11&gt;0,ROUND(((I11-M11)*1.2)+(M11*2.2),2),0)</f>
        <v>0</v>
      </c>
      <c r="C18" s="330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552</v>
      </c>
      <c r="L18" s="125"/>
      <c r="M18" s="332"/>
      <c r="N18" s="330"/>
      <c r="O18" s="122"/>
      <c r="P18" s="125"/>
      <c r="Q18" s="335"/>
      <c r="R18" s="330"/>
      <c r="S18" s="125"/>
      <c r="T18" s="125"/>
      <c r="U18" s="335"/>
      <c r="V18" s="330"/>
      <c r="W18" s="125"/>
      <c r="X18" s="125"/>
      <c r="Y18" s="335"/>
      <c r="Z18" s="330"/>
      <c r="AA18" s="125"/>
      <c r="AB18" s="125"/>
      <c r="AC18" s="335"/>
      <c r="AD18" s="330"/>
      <c r="AE18" s="125"/>
      <c r="AF18" s="125"/>
      <c r="AG18" s="335"/>
      <c r="AH18" s="330"/>
      <c r="AI18" s="125"/>
    </row>
    <row r="19" spans="1:35" s="115" customFormat="1" ht="15.75" customHeight="1">
      <c r="A19" s="127"/>
      <c r="B19" s="121"/>
      <c r="C19" s="330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553</v>
      </c>
      <c r="L19" s="125"/>
      <c r="M19" s="332"/>
      <c r="N19" s="330"/>
      <c r="O19" s="122"/>
      <c r="P19" s="125"/>
      <c r="Q19" s="335"/>
      <c r="R19" s="330"/>
      <c r="S19" s="125"/>
      <c r="T19" s="125"/>
      <c r="U19" s="335"/>
      <c r="V19" s="330"/>
      <c r="W19" s="125"/>
      <c r="X19" s="125"/>
      <c r="Y19" s="335"/>
      <c r="Z19" s="330"/>
      <c r="AA19" s="125"/>
      <c r="AB19" s="125"/>
      <c r="AC19" s="335"/>
      <c r="AD19" s="330"/>
      <c r="AE19" s="125"/>
      <c r="AF19" s="125"/>
      <c r="AG19" s="335"/>
      <c r="AH19" s="330"/>
      <c r="AI19" s="125"/>
    </row>
    <row r="20" spans="1:35" s="109" customFormat="1" ht="15.75" customHeight="1" thickBot="1">
      <c r="A20" s="127"/>
      <c r="B20" s="121"/>
      <c r="C20" s="331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554</v>
      </c>
      <c r="L20" s="104"/>
      <c r="M20" s="333"/>
      <c r="N20" s="331"/>
      <c r="O20" s="122"/>
      <c r="P20" s="104"/>
      <c r="Q20" s="336"/>
      <c r="R20" s="331"/>
      <c r="S20" s="104"/>
      <c r="T20" s="104"/>
      <c r="U20" s="336"/>
      <c r="V20" s="331"/>
      <c r="W20" s="104"/>
      <c r="X20" s="104"/>
      <c r="Y20" s="336"/>
      <c r="Z20" s="331"/>
      <c r="AA20" s="104"/>
      <c r="AB20" s="104"/>
      <c r="AC20" s="336"/>
      <c r="AD20" s="331"/>
      <c r="AE20" s="104"/>
      <c r="AF20" s="104"/>
      <c r="AG20" s="336"/>
      <c r="AH20" s="331"/>
      <c r="AI20" s="104"/>
    </row>
    <row r="21" spans="1:35" s="109" customFormat="1" ht="15.75" customHeight="1" thickBot="1">
      <c r="A21" s="127"/>
      <c r="B21" s="121"/>
      <c r="C21" s="329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330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316" t="s">
        <v>536</v>
      </c>
      <c r="L22" s="339" t="s">
        <v>555</v>
      </c>
      <c r="M22" s="340"/>
      <c r="N22" s="340"/>
      <c r="O22" s="340"/>
      <c r="P22" s="340"/>
      <c r="Q22" s="340"/>
      <c r="R22" s="340"/>
      <c r="S22" s="340"/>
      <c r="T22" s="340"/>
      <c r="U22" s="340"/>
      <c r="V22" s="340"/>
      <c r="W22" s="340"/>
      <c r="X22" s="340"/>
      <c r="Y22" s="340"/>
      <c r="Z22" s="340"/>
      <c r="AA22" s="340"/>
      <c r="AB22" s="340"/>
      <c r="AC22" s="340"/>
      <c r="AD22" s="340"/>
      <c r="AE22" s="340"/>
      <c r="AF22" s="340"/>
      <c r="AG22" s="340"/>
      <c r="AH22" s="340"/>
      <c r="AI22" s="341"/>
    </row>
    <row r="23" spans="1:35" s="109" customFormat="1" ht="17.25" customHeight="1">
      <c r="A23" s="127"/>
      <c r="B23" s="121"/>
      <c r="C23" s="330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47"/>
      <c r="L23" s="326" t="s">
        <v>556</v>
      </c>
      <c r="M23" s="327"/>
      <c r="N23" s="327"/>
      <c r="O23" s="328"/>
      <c r="P23" s="326" t="s">
        <v>557</v>
      </c>
      <c r="Q23" s="327"/>
      <c r="R23" s="327"/>
      <c r="S23" s="328"/>
      <c r="T23" s="326" t="s">
        <v>558</v>
      </c>
      <c r="U23" s="327"/>
      <c r="V23" s="327"/>
      <c r="W23" s="328"/>
      <c r="X23" s="326" t="s">
        <v>559</v>
      </c>
      <c r="Y23" s="327"/>
      <c r="Z23" s="327"/>
      <c r="AA23" s="328"/>
      <c r="AB23" s="342"/>
      <c r="AC23" s="343"/>
      <c r="AD23" s="343"/>
      <c r="AE23" s="343"/>
      <c r="AF23" s="343"/>
      <c r="AG23" s="343"/>
      <c r="AH23" s="343"/>
      <c r="AI23" s="344"/>
    </row>
    <row r="24" spans="1:35" s="109" customFormat="1" ht="27" customHeight="1" thickBot="1">
      <c r="A24" s="127"/>
      <c r="B24" s="121"/>
      <c r="C24" s="331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317"/>
      <c r="L24" s="117" t="s">
        <v>284</v>
      </c>
      <c r="M24" s="118" t="s">
        <v>548</v>
      </c>
      <c r="N24" s="118"/>
      <c r="O24" s="119" t="s">
        <v>549</v>
      </c>
      <c r="P24" s="117" t="s">
        <v>284</v>
      </c>
      <c r="Q24" s="118" t="s">
        <v>548</v>
      </c>
      <c r="R24" s="118"/>
      <c r="S24" s="119" t="s">
        <v>549</v>
      </c>
      <c r="T24" s="117" t="s">
        <v>284</v>
      </c>
      <c r="U24" s="118" t="s">
        <v>548</v>
      </c>
      <c r="V24" s="118"/>
      <c r="W24" s="119" t="s">
        <v>549</v>
      </c>
      <c r="X24" s="117" t="s">
        <v>284</v>
      </c>
      <c r="Y24" s="118" t="s">
        <v>548</v>
      </c>
      <c r="Z24" s="118" t="s">
        <v>560</v>
      </c>
      <c r="AA24" s="119" t="s">
        <v>549</v>
      </c>
      <c r="AB24" s="345"/>
      <c r="AC24" s="346"/>
      <c r="AD24" s="346"/>
      <c r="AE24" s="346"/>
      <c r="AF24" s="346"/>
      <c r="AG24" s="346"/>
      <c r="AH24" s="346"/>
      <c r="AI24" s="347"/>
    </row>
    <row r="25" spans="1:35" s="109" customFormat="1" ht="15" customHeight="1">
      <c r="A25" s="127"/>
      <c r="B25" s="121"/>
      <c r="C25" s="329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334">
        <v>0</v>
      </c>
      <c r="N25" s="329"/>
      <c r="O25" s="125"/>
      <c r="P25" s="125"/>
      <c r="Q25" s="334">
        <v>0</v>
      </c>
      <c r="R25" s="329"/>
      <c r="S25" s="125"/>
      <c r="T25" s="125"/>
      <c r="U25" s="334">
        <v>0</v>
      </c>
      <c r="V25" s="329"/>
      <c r="W25" s="125"/>
      <c r="X25" s="125"/>
      <c r="Y25" s="334">
        <v>0</v>
      </c>
      <c r="Z25" s="329"/>
      <c r="AA25" s="125"/>
      <c r="AB25" s="345"/>
      <c r="AC25" s="346"/>
      <c r="AD25" s="346"/>
      <c r="AE25" s="346"/>
      <c r="AF25" s="346"/>
      <c r="AG25" s="346"/>
      <c r="AH25" s="346"/>
      <c r="AI25" s="347"/>
    </row>
    <row r="26" spans="1:35" s="109" customFormat="1" ht="23.25" customHeight="1">
      <c r="A26" s="127"/>
      <c r="B26" s="121"/>
      <c r="C26" s="330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552</v>
      </c>
      <c r="L26" s="125"/>
      <c r="M26" s="335"/>
      <c r="N26" s="330"/>
      <c r="O26" s="125"/>
      <c r="P26" s="125"/>
      <c r="Q26" s="335"/>
      <c r="R26" s="330"/>
      <c r="S26" s="125"/>
      <c r="T26" s="125"/>
      <c r="U26" s="335"/>
      <c r="V26" s="330"/>
      <c r="W26" s="125"/>
      <c r="X26" s="125"/>
      <c r="Y26" s="335"/>
      <c r="Z26" s="330"/>
      <c r="AA26" s="125"/>
      <c r="AB26" s="345"/>
      <c r="AC26" s="346"/>
      <c r="AD26" s="346"/>
      <c r="AE26" s="346"/>
      <c r="AF26" s="346"/>
      <c r="AG26" s="346"/>
      <c r="AH26" s="346"/>
      <c r="AI26" s="347"/>
    </row>
    <row r="27" spans="1:35" s="109" customFormat="1" ht="18" customHeight="1">
      <c r="A27" s="127"/>
      <c r="B27" s="121"/>
      <c r="C27" s="330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553</v>
      </c>
      <c r="L27" s="125"/>
      <c r="M27" s="335"/>
      <c r="N27" s="330"/>
      <c r="O27" s="125"/>
      <c r="P27" s="125"/>
      <c r="Q27" s="335"/>
      <c r="R27" s="330"/>
      <c r="S27" s="125"/>
      <c r="T27" s="125"/>
      <c r="U27" s="335"/>
      <c r="V27" s="330"/>
      <c r="W27" s="125"/>
      <c r="X27" s="125"/>
      <c r="Y27" s="335"/>
      <c r="Z27" s="330"/>
      <c r="AA27" s="125"/>
      <c r="AB27" s="345"/>
      <c r="AC27" s="346"/>
      <c r="AD27" s="346"/>
      <c r="AE27" s="346"/>
      <c r="AF27" s="346"/>
      <c r="AG27" s="346"/>
      <c r="AH27" s="346"/>
      <c r="AI27" s="347"/>
    </row>
    <row r="28" spans="1:35" s="109" customFormat="1" ht="15.75" customHeight="1" thickBot="1">
      <c r="A28" s="127"/>
      <c r="B28" s="121"/>
      <c r="C28" s="331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554</v>
      </c>
      <c r="L28" s="104"/>
      <c r="M28" s="336"/>
      <c r="N28" s="331"/>
      <c r="O28" s="104"/>
      <c r="P28" s="104"/>
      <c r="Q28" s="336"/>
      <c r="R28" s="331"/>
      <c r="S28" s="104"/>
      <c r="T28" s="104"/>
      <c r="U28" s="336"/>
      <c r="V28" s="331"/>
      <c r="W28" s="104"/>
      <c r="X28" s="104"/>
      <c r="Y28" s="336"/>
      <c r="Z28" s="331"/>
      <c r="AA28" s="104"/>
      <c r="AB28" s="348"/>
      <c r="AC28" s="349"/>
      <c r="AD28" s="349"/>
      <c r="AE28" s="349"/>
      <c r="AF28" s="349"/>
      <c r="AG28" s="349"/>
      <c r="AH28" s="349"/>
      <c r="AI28" s="350"/>
    </row>
    <row r="29" spans="1:35" s="109" customFormat="1" ht="15.75" customHeight="1">
      <c r="A29" s="127"/>
      <c r="B29" s="121"/>
      <c r="C29" s="329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330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358" t="s">
        <v>561</v>
      </c>
      <c r="L30" s="131" t="s">
        <v>501</v>
      </c>
      <c r="M30" s="131">
        <f>$AB$11</f>
        <v>0</v>
      </c>
      <c r="N30" s="351">
        <f>SUM(M30:M32)</f>
        <v>0</v>
      </c>
      <c r="P30" s="358" t="s">
        <v>562</v>
      </c>
      <c r="Q30" s="131" t="s">
        <v>501</v>
      </c>
      <c r="R30" s="131">
        <f>$AB$11</f>
        <v>0</v>
      </c>
      <c r="S30" s="351">
        <f>IF(SUM(R30:R32)&lt;&gt;SUM($I$36:$I$38),"?",SUM(R30:R32))</f>
        <v>0</v>
      </c>
      <c r="U30" s="358" t="s">
        <v>563</v>
      </c>
      <c r="V30" s="131" t="s">
        <v>501</v>
      </c>
      <c r="W30" s="131">
        <f>$AC$11</f>
        <v>0</v>
      </c>
      <c r="X30" s="351">
        <f>SUM(W30:W32)</f>
        <v>0</v>
      </c>
      <c r="Z30" s="358" t="s">
        <v>564</v>
      </c>
      <c r="AA30" s="131" t="s">
        <v>501</v>
      </c>
      <c r="AB30" s="92">
        <f>$AD$11</f>
        <v>0</v>
      </c>
      <c r="AC30" s="351">
        <f>SUM(AB30:AB32)</f>
        <v>0</v>
      </c>
    </row>
    <row r="31" spans="1:35" s="109" customFormat="1" ht="25.5" customHeight="1">
      <c r="A31" s="127"/>
      <c r="B31" s="121"/>
      <c r="C31" s="330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359"/>
      <c r="L31" s="132" t="s">
        <v>565</v>
      </c>
      <c r="M31" s="132">
        <f>$D$33</f>
        <v>0</v>
      </c>
      <c r="N31" s="352"/>
      <c r="P31" s="359"/>
      <c r="Q31" s="132" t="s">
        <v>565</v>
      </c>
      <c r="R31" s="132">
        <f>SUM($D$33:$E$33)</f>
        <v>0</v>
      </c>
      <c r="S31" s="352"/>
      <c r="U31" s="359"/>
      <c r="V31" s="132" t="s">
        <v>565</v>
      </c>
      <c r="W31" s="132">
        <f>$B$33</f>
        <v>0</v>
      </c>
      <c r="X31" s="352"/>
      <c r="Z31" s="359"/>
      <c r="AA31" s="132" t="s">
        <v>565</v>
      </c>
      <c r="AB31" s="132">
        <f>$C$33</f>
        <v>0</v>
      </c>
      <c r="AC31" s="352"/>
    </row>
    <row r="32" spans="1:35" s="109" customFormat="1" ht="25.5" customHeight="1" thickBot="1">
      <c r="A32" s="127"/>
      <c r="B32" s="121"/>
      <c r="C32" s="331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360"/>
      <c r="L32" s="131" t="s">
        <v>566</v>
      </c>
      <c r="M32" s="131">
        <f>SUM($L$17:$L$19)+SUM($P$17:$P$19)+SUM($T$17:$T$19)+SUM($X$25:$X$27)+SUM($X$17:$X$19)+SUM($AB$17:$AB$19)+SUM($AF$17:$AF$19)+SUM($L$25:$L$27)+SUM($P$25:$P$27)+SUM(T25:T27)</f>
        <v>0</v>
      </c>
      <c r="N32" s="353"/>
      <c r="P32" s="360"/>
      <c r="Q32" s="131" t="s">
        <v>566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353"/>
      <c r="U32" s="360"/>
      <c r="V32" s="131" t="s">
        <v>566</v>
      </c>
      <c r="W32" s="133">
        <f>ROUND($M$17+$Q$17+$U$17+$Y$17+$AC$17+$AG$17+$M$25+$Q$25+$U$25,0)</f>
        <v>0</v>
      </c>
      <c r="X32" s="353"/>
      <c r="Z32" s="360"/>
      <c r="AA32" s="131" t="s">
        <v>566</v>
      </c>
      <c r="AB32" s="131">
        <f>ROUND($N$17+$R$17+$V$17+$Z$17+$AD$17+$AH$17+$N$25+$R$25+$V$25,0)</f>
        <v>0</v>
      </c>
      <c r="AC32" s="353"/>
    </row>
    <row r="33" spans="1:35" s="109" customFormat="1" ht="16.5" customHeight="1" thickBot="1">
      <c r="A33" s="134" t="s">
        <v>475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567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354" t="s">
        <v>568</v>
      </c>
      <c r="B35" s="140" t="s">
        <v>569</v>
      </c>
      <c r="C35" s="141" t="s">
        <v>570</v>
      </c>
      <c r="D35" s="141" t="s">
        <v>288</v>
      </c>
      <c r="E35" s="141" t="s">
        <v>287</v>
      </c>
      <c r="F35" s="141" t="s">
        <v>571</v>
      </c>
      <c r="G35" s="141" t="s">
        <v>572</v>
      </c>
      <c r="H35" s="141" t="s">
        <v>498</v>
      </c>
      <c r="I35" s="141" t="s">
        <v>475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354"/>
      <c r="B36" s="142" t="s">
        <v>501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354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354"/>
      <c r="B38" s="144" t="s">
        <v>573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574</v>
      </c>
      <c r="C39" s="79"/>
    </row>
    <row r="40" spans="1:35" s="109" customFormat="1" ht="18.75" customHeight="1">
      <c r="A40" s="147" t="s">
        <v>575</v>
      </c>
      <c r="AC40" s="355" t="str">
        <f ca="1">"Ngày "&amp;DAY(TODAY())&amp;" tháng "&amp;MONTH(TODAY())&amp;" năm "&amp;YEAR(TODAY())</f>
        <v>Ngày 6 tháng 3 năm 2018</v>
      </c>
      <c r="AD40" s="355"/>
      <c r="AE40" s="355"/>
      <c r="AF40" s="355"/>
      <c r="AG40" s="355"/>
    </row>
    <row r="41" spans="1:35" s="109" customFormat="1" ht="18" customHeight="1">
      <c r="A41" s="147" t="s">
        <v>576</v>
      </c>
      <c r="AC41" s="356" t="s">
        <v>507</v>
      </c>
      <c r="AD41" s="356"/>
      <c r="AE41" s="356"/>
      <c r="AF41" s="356"/>
      <c r="AG41" s="356"/>
    </row>
    <row r="42" spans="1:35" s="109" customFormat="1" ht="18" customHeight="1">
      <c r="A42" s="147" t="s">
        <v>577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357" t="s">
        <v>578</v>
      </c>
      <c r="AD46" s="357"/>
      <c r="AE46" s="357"/>
      <c r="AF46" s="357"/>
      <c r="AG46" s="357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1" t="s">
        <v>309</v>
      </c>
      <c r="B1" s="361"/>
      <c r="C1" s="361"/>
      <c r="D1" s="361"/>
      <c r="E1" s="361"/>
      <c r="F1" s="361"/>
      <c r="G1" s="361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2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3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3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4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594</v>
      </c>
    </row>
    <row r="3" spans="1:1">
      <c r="A3" s="154" t="s">
        <v>595</v>
      </c>
    </row>
    <row r="4" spans="1:1">
      <c r="A4" s="154" t="s">
        <v>596</v>
      </c>
    </row>
    <row r="5" spans="1:1">
      <c r="A5" s="154" t="s">
        <v>597</v>
      </c>
    </row>
    <row r="6" spans="1:1">
      <c r="A6" s="154" t="s">
        <v>598</v>
      </c>
    </row>
    <row r="7" spans="1:1">
      <c r="A7" s="154" t="s">
        <v>599</v>
      </c>
    </row>
    <row r="8" spans="1:1">
      <c r="A8" s="154" t="s">
        <v>600</v>
      </c>
    </row>
    <row r="9" spans="1:1">
      <c r="A9" s="154" t="s">
        <v>601</v>
      </c>
    </row>
    <row r="10" spans="1:1">
      <c r="A10" s="154" t="s">
        <v>602</v>
      </c>
    </row>
    <row r="11" spans="1:1">
      <c r="A11" s="154" t="s">
        <v>603</v>
      </c>
    </row>
    <row r="12" spans="1:1">
      <c r="A12" s="154" t="s">
        <v>604</v>
      </c>
    </row>
    <row r="13" spans="1:1">
      <c r="A13" s="154" t="s">
        <v>605</v>
      </c>
    </row>
    <row r="14" spans="1:1">
      <c r="A14" s="154" t="s">
        <v>606</v>
      </c>
    </row>
    <row r="15" spans="1:1">
      <c r="A15" s="154" t="s">
        <v>607</v>
      </c>
    </row>
    <row r="16" spans="1:1">
      <c r="A16" s="154" t="s">
        <v>608</v>
      </c>
    </row>
    <row r="17" spans="1:1">
      <c r="A17" s="154" t="s">
        <v>609</v>
      </c>
    </row>
    <row r="18" spans="1:1">
      <c r="A18" s="154" t="s">
        <v>610</v>
      </c>
    </row>
    <row r="19" spans="1:1">
      <c r="A19" s="154" t="s">
        <v>611</v>
      </c>
    </row>
    <row r="20" spans="1:1">
      <c r="A20" s="154" t="s">
        <v>612</v>
      </c>
    </row>
    <row r="21" spans="1:1">
      <c r="A21" s="154" t="s">
        <v>613</v>
      </c>
    </row>
    <row r="22" spans="1:1">
      <c r="A22" s="154" t="s">
        <v>614</v>
      </c>
    </row>
    <row r="23" spans="1:1">
      <c r="A23" s="154" t="s">
        <v>615</v>
      </c>
    </row>
    <row r="24" spans="1:1">
      <c r="A24" s="154" t="s">
        <v>616</v>
      </c>
    </row>
    <row r="25" spans="1:1">
      <c r="A25" s="154" t="s">
        <v>617</v>
      </c>
    </row>
    <row r="26" spans="1:1">
      <c r="A26" s="154" t="s">
        <v>618</v>
      </c>
    </row>
    <row r="27" spans="1:1">
      <c r="A27" s="154" t="s">
        <v>619</v>
      </c>
    </row>
    <row r="28" spans="1:1">
      <c r="A28" s="154" t="s">
        <v>620</v>
      </c>
    </row>
    <row r="29" spans="1:1">
      <c r="A29" s="154" t="s">
        <v>621</v>
      </c>
    </row>
    <row r="30" spans="1:1">
      <c r="A30" s="154" t="s">
        <v>622</v>
      </c>
    </row>
    <row r="31" spans="1:1">
      <c r="A31" s="154" t="s">
        <v>623</v>
      </c>
    </row>
    <row r="32" spans="1:1">
      <c r="A32" s="154" t="s">
        <v>624</v>
      </c>
    </row>
    <row r="33" spans="1:1">
      <c r="A33" s="154" t="s">
        <v>625</v>
      </c>
    </row>
    <row r="34" spans="1:1">
      <c r="A34" s="154" t="s">
        <v>626</v>
      </c>
    </row>
    <row r="35" spans="1:1">
      <c r="A35" s="154" t="s">
        <v>627</v>
      </c>
    </row>
    <row r="36" spans="1:1">
      <c r="A36" s="154" t="s">
        <v>628</v>
      </c>
    </row>
    <row r="37" spans="1:1">
      <c r="A37" s="154" t="s">
        <v>629</v>
      </c>
    </row>
    <row r="38" spans="1:1">
      <c r="A38" s="154" t="s">
        <v>630</v>
      </c>
    </row>
    <row r="39" spans="1:1">
      <c r="A39" s="154" t="s">
        <v>631</v>
      </c>
    </row>
    <row r="40" spans="1:1">
      <c r="A40" s="154" t="s">
        <v>632</v>
      </c>
    </row>
    <row r="41" spans="1:1">
      <c r="A41" s="154" t="s">
        <v>633</v>
      </c>
    </row>
    <row r="42" spans="1:1">
      <c r="A42" s="154" t="s">
        <v>634</v>
      </c>
    </row>
    <row r="43" spans="1:1">
      <c r="A43" s="154" t="s">
        <v>635</v>
      </c>
    </row>
    <row r="44" spans="1:1">
      <c r="A44" s="154" t="s">
        <v>636</v>
      </c>
    </row>
    <row r="45" spans="1:1">
      <c r="A45" s="154" t="s">
        <v>637</v>
      </c>
    </row>
    <row r="46" spans="1:1">
      <c r="A46" s="154" t="s">
        <v>638</v>
      </c>
    </row>
    <row r="47" spans="1:1">
      <c r="A47" s="154" t="s">
        <v>639</v>
      </c>
    </row>
    <row r="48" spans="1:1">
      <c r="A48" s="154" t="s">
        <v>640</v>
      </c>
    </row>
    <row r="49" spans="1:1">
      <c r="A49" s="154" t="s">
        <v>641</v>
      </c>
    </row>
    <row r="50" spans="1:1">
      <c r="A50" s="154" t="s">
        <v>642</v>
      </c>
    </row>
    <row r="51" spans="1:1">
      <c r="A51" s="154" t="s">
        <v>643</v>
      </c>
    </row>
    <row r="52" spans="1:1">
      <c r="A52" s="154" t="s">
        <v>644</v>
      </c>
    </row>
    <row r="53" spans="1:1">
      <c r="A53" s="154" t="s">
        <v>645</v>
      </c>
    </row>
    <row r="54" spans="1:1">
      <c r="A54" s="154" t="s">
        <v>646</v>
      </c>
    </row>
    <row r="55" spans="1:1">
      <c r="A55" s="154" t="s">
        <v>647</v>
      </c>
    </row>
    <row r="56" spans="1:1">
      <c r="A56" s="154" t="s">
        <v>648</v>
      </c>
    </row>
    <row r="57" spans="1:1">
      <c r="A57" s="154" t="s">
        <v>649</v>
      </c>
    </row>
    <row r="58" spans="1:1">
      <c r="A58" s="154" t="s">
        <v>650</v>
      </c>
    </row>
    <row r="59" spans="1:1">
      <c r="A59" s="154" t="s">
        <v>651</v>
      </c>
    </row>
    <row r="60" spans="1:1">
      <c r="A60" s="154" t="s">
        <v>652</v>
      </c>
    </row>
    <row r="61" spans="1:1">
      <c r="A61" s="154" t="s">
        <v>653</v>
      </c>
    </row>
    <row r="62" spans="1:1">
      <c r="A62" s="154" t="s">
        <v>654</v>
      </c>
    </row>
    <row r="63" spans="1:1">
      <c r="A63" s="154" t="s">
        <v>655</v>
      </c>
    </row>
    <row r="64" spans="1:1">
      <c r="A64" s="154" t="s">
        <v>656</v>
      </c>
    </row>
    <row r="65" spans="1:1">
      <c r="A65" s="154" t="s">
        <v>657</v>
      </c>
    </row>
    <row r="66" spans="1:1">
      <c r="A66" s="154" t="s">
        <v>658</v>
      </c>
    </row>
    <row r="67" spans="1:1">
      <c r="A67" s="154" t="s">
        <v>659</v>
      </c>
    </row>
    <row r="68" spans="1:1">
      <c r="A68" s="154" t="s">
        <v>660</v>
      </c>
    </row>
    <row r="69" spans="1:1">
      <c r="A69" s="154" t="s">
        <v>661</v>
      </c>
    </row>
    <row r="70" spans="1:1">
      <c r="A70" s="154" t="s">
        <v>662</v>
      </c>
    </row>
    <row r="71" spans="1:1">
      <c r="A71" s="154" t="s">
        <v>663</v>
      </c>
    </row>
    <row r="72" spans="1:1">
      <c r="A72" s="154" t="s">
        <v>664</v>
      </c>
    </row>
    <row r="73" spans="1:1">
      <c r="A73" s="154" t="s">
        <v>665</v>
      </c>
    </row>
    <row r="74" spans="1:1">
      <c r="A74" s="154" t="s">
        <v>666</v>
      </c>
    </row>
    <row r="75" spans="1:1">
      <c r="A75" s="154" t="s">
        <v>667</v>
      </c>
    </row>
    <row r="76" spans="1:1">
      <c r="A76" s="154" t="s">
        <v>668</v>
      </c>
    </row>
    <row r="77" spans="1:1">
      <c r="A77" s="154" t="s">
        <v>669</v>
      </c>
    </row>
    <row r="78" spans="1:1">
      <c r="A78" s="154" t="s">
        <v>670</v>
      </c>
    </row>
    <row r="79" spans="1:1">
      <c r="A79" s="154" t="s">
        <v>671</v>
      </c>
    </row>
    <row r="80" spans="1:1">
      <c r="A80" s="154" t="s">
        <v>672</v>
      </c>
    </row>
    <row r="81" spans="1:1">
      <c r="A81" s="154" t="s">
        <v>673</v>
      </c>
    </row>
    <row r="82" spans="1:1">
      <c r="A82" s="154" t="s">
        <v>674</v>
      </c>
    </row>
    <row r="83" spans="1:1">
      <c r="A83" s="154" t="s">
        <v>675</v>
      </c>
    </row>
    <row r="84" spans="1:1">
      <c r="A84" s="154" t="s">
        <v>676</v>
      </c>
    </row>
    <row r="85" spans="1:1">
      <c r="A85" s="154" t="s">
        <v>677</v>
      </c>
    </row>
    <row r="86" spans="1:1">
      <c r="A86" s="154" t="s">
        <v>678</v>
      </c>
    </row>
    <row r="87" spans="1:1">
      <c r="A87" s="154" t="s">
        <v>679</v>
      </c>
    </row>
    <row r="88" spans="1:1">
      <c r="A88" s="154" t="s">
        <v>680</v>
      </c>
    </row>
    <row r="89" spans="1:1">
      <c r="A89" s="154" t="s">
        <v>681</v>
      </c>
    </row>
    <row r="90" spans="1:1">
      <c r="A90" s="154" t="s">
        <v>682</v>
      </c>
    </row>
    <row r="91" spans="1:1">
      <c r="A91" s="154" t="s">
        <v>683</v>
      </c>
    </row>
    <row r="92" spans="1:1">
      <c r="A92" s="154" t="s">
        <v>684</v>
      </c>
    </row>
    <row r="93" spans="1:1">
      <c r="A93" s="154" t="s">
        <v>685</v>
      </c>
    </row>
    <row r="94" spans="1:1">
      <c r="A94" s="154" t="s">
        <v>686</v>
      </c>
    </row>
    <row r="95" spans="1:1">
      <c r="A95" s="154" t="s">
        <v>687</v>
      </c>
    </row>
    <row r="96" spans="1:1">
      <c r="A96" s="154" t="s">
        <v>688</v>
      </c>
    </row>
    <row r="97" spans="1:1">
      <c r="A97" s="154" t="s">
        <v>689</v>
      </c>
    </row>
    <row r="98" spans="1:1">
      <c r="A98" s="154" t="s">
        <v>690</v>
      </c>
    </row>
    <row r="99" spans="1:1">
      <c r="A99" s="154" t="s">
        <v>691</v>
      </c>
    </row>
    <row r="100" spans="1:1">
      <c r="A100" s="154" t="s">
        <v>692</v>
      </c>
    </row>
    <row r="101" spans="1:1">
      <c r="A101" s="154" t="s">
        <v>693</v>
      </c>
    </row>
    <row r="102" spans="1:1">
      <c r="A102" s="154" t="s">
        <v>694</v>
      </c>
    </row>
    <row r="103" spans="1:1">
      <c r="A103" s="154" t="s">
        <v>695</v>
      </c>
    </row>
    <row r="104" spans="1:1">
      <c r="A104" s="154" t="s">
        <v>696</v>
      </c>
    </row>
    <row r="105" spans="1:1">
      <c r="A105" s="154" t="s">
        <v>697</v>
      </c>
    </row>
    <row r="106" spans="1:1">
      <c r="A106" s="154" t="s">
        <v>698</v>
      </c>
    </row>
    <row r="107" spans="1:1">
      <c r="A107" s="154" t="s">
        <v>699</v>
      </c>
    </row>
    <row r="108" spans="1:1">
      <c r="A108" s="154" t="s">
        <v>700</v>
      </c>
    </row>
    <row r="109" spans="1:1">
      <c r="A109" s="154" t="s">
        <v>701</v>
      </c>
    </row>
    <row r="110" spans="1:1">
      <c r="A110" s="154" t="s">
        <v>702</v>
      </c>
    </row>
    <row r="111" spans="1:1">
      <c r="A111" s="154" t="s">
        <v>703</v>
      </c>
    </row>
    <row r="112" spans="1:1">
      <c r="A112" s="154" t="s">
        <v>704</v>
      </c>
    </row>
    <row r="113" spans="1:1">
      <c r="A113" s="154" t="s">
        <v>705</v>
      </c>
    </row>
    <row r="114" spans="1:1">
      <c r="A114" s="154" t="s">
        <v>706</v>
      </c>
    </row>
    <row r="115" spans="1:1">
      <c r="A115" s="154" t="s">
        <v>707</v>
      </c>
    </row>
    <row r="116" spans="1:1">
      <c r="A116" s="154" t="s">
        <v>708</v>
      </c>
    </row>
    <row r="117" spans="1:1">
      <c r="A117" s="154" t="s">
        <v>709</v>
      </c>
    </row>
    <row r="118" spans="1:1">
      <c r="A118" s="154" t="s">
        <v>710</v>
      </c>
    </row>
    <row r="119" spans="1:1">
      <c r="A119" s="154" t="s">
        <v>711</v>
      </c>
    </row>
    <row r="120" spans="1:1">
      <c r="A120" s="154" t="s">
        <v>712</v>
      </c>
    </row>
    <row r="121" spans="1:1">
      <c r="A121" s="154" t="s">
        <v>713</v>
      </c>
    </row>
    <row r="122" spans="1:1">
      <c r="A122" s="154" t="s">
        <v>714</v>
      </c>
    </row>
    <row r="123" spans="1:1">
      <c r="A123" s="154" t="s">
        <v>715</v>
      </c>
    </row>
    <row r="124" spans="1:1">
      <c r="A124" s="154" t="s">
        <v>716</v>
      </c>
    </row>
    <row r="125" spans="1:1">
      <c r="A125" s="154" t="s">
        <v>717</v>
      </c>
    </row>
    <row r="126" spans="1:1">
      <c r="A126" s="154" t="s">
        <v>718</v>
      </c>
    </row>
    <row r="127" spans="1:1">
      <c r="A127" s="154" t="s">
        <v>719</v>
      </c>
    </row>
    <row r="128" spans="1:1">
      <c r="A128" s="154" t="s">
        <v>720</v>
      </c>
    </row>
    <row r="129" spans="1:1">
      <c r="A129" s="154" t="s">
        <v>721</v>
      </c>
    </row>
    <row r="130" spans="1:1">
      <c r="A130" s="154" t="s">
        <v>722</v>
      </c>
    </row>
    <row r="131" spans="1:1">
      <c r="A131" s="154" t="s">
        <v>723</v>
      </c>
    </row>
    <row r="132" spans="1:1">
      <c r="A132" s="154" t="s">
        <v>724</v>
      </c>
    </row>
    <row r="133" spans="1:1">
      <c r="A133" s="154" t="s">
        <v>725</v>
      </c>
    </row>
    <row r="134" spans="1:1">
      <c r="A134" s="154" t="s">
        <v>726</v>
      </c>
    </row>
    <row r="135" spans="1:1">
      <c r="A135" s="154" t="s">
        <v>727</v>
      </c>
    </row>
    <row r="136" spans="1:1">
      <c r="A136" s="154" t="s">
        <v>728</v>
      </c>
    </row>
    <row r="137" spans="1:1">
      <c r="A137" s="154" t="s">
        <v>729</v>
      </c>
    </row>
    <row r="138" spans="1:1">
      <c r="A138" s="154" t="s">
        <v>730</v>
      </c>
    </row>
    <row r="139" spans="1:1">
      <c r="A139" s="154" t="s">
        <v>731</v>
      </c>
    </row>
    <row r="140" spans="1:1">
      <c r="A140" s="154" t="s">
        <v>732</v>
      </c>
    </row>
    <row r="141" spans="1:1">
      <c r="A141" s="154" t="s">
        <v>733</v>
      </c>
    </row>
    <row r="142" spans="1:1">
      <c r="A142" s="154" t="s">
        <v>734</v>
      </c>
    </row>
    <row r="143" spans="1:1">
      <c r="A143" s="154" t="s">
        <v>735</v>
      </c>
    </row>
    <row r="144" spans="1:1">
      <c r="A144" s="154" t="s">
        <v>736</v>
      </c>
    </row>
    <row r="145" spans="1:1">
      <c r="A145" s="154" t="s">
        <v>737</v>
      </c>
    </row>
    <row r="146" spans="1:1">
      <c r="A146" s="154" t="s">
        <v>738</v>
      </c>
    </row>
    <row r="147" spans="1:1">
      <c r="A147" s="154" t="s">
        <v>739</v>
      </c>
    </row>
    <row r="148" spans="1:1">
      <c r="A148" s="154" t="s">
        <v>740</v>
      </c>
    </row>
    <row r="149" spans="1:1">
      <c r="A149" s="154" t="s">
        <v>741</v>
      </c>
    </row>
    <row r="150" spans="1:1">
      <c r="A150" s="154" t="s">
        <v>742</v>
      </c>
    </row>
    <row r="151" spans="1:1">
      <c r="A151" s="154" t="s">
        <v>743</v>
      </c>
    </row>
    <row r="152" spans="1:1">
      <c r="A152" s="154" t="s">
        <v>744</v>
      </c>
    </row>
    <row r="153" spans="1:1">
      <c r="A153" s="154" t="s">
        <v>745</v>
      </c>
    </row>
    <row r="154" spans="1:1">
      <c r="A154" s="154" t="s">
        <v>746</v>
      </c>
    </row>
    <row r="155" spans="1:1">
      <c r="A155" s="154" t="s">
        <v>747</v>
      </c>
    </row>
    <row r="156" spans="1:1">
      <c r="A156" s="154" t="s">
        <v>748</v>
      </c>
    </row>
    <row r="157" spans="1:1">
      <c r="A157" s="154" t="s">
        <v>749</v>
      </c>
    </row>
    <row r="158" spans="1:1">
      <c r="A158" s="154" t="s">
        <v>750</v>
      </c>
    </row>
    <row r="159" spans="1:1">
      <c r="A159" s="154" t="s">
        <v>751</v>
      </c>
    </row>
    <row r="160" spans="1:1">
      <c r="A160" s="154" t="s">
        <v>752</v>
      </c>
    </row>
    <row r="161" spans="1:1">
      <c r="A161" s="154" t="s">
        <v>753</v>
      </c>
    </row>
    <row r="162" spans="1:1">
      <c r="A162" s="154" t="s">
        <v>754</v>
      </c>
    </row>
    <row r="163" spans="1:1">
      <c r="A163" s="154" t="s">
        <v>755</v>
      </c>
    </row>
    <row r="164" spans="1:1">
      <c r="A164" s="154" t="s">
        <v>756</v>
      </c>
    </row>
    <row r="165" spans="1:1">
      <c r="A165" s="154" t="s">
        <v>757</v>
      </c>
    </row>
    <row r="166" spans="1:1">
      <c r="A166" s="154" t="s">
        <v>758</v>
      </c>
    </row>
    <row r="167" spans="1:1">
      <c r="A167" s="154" t="s">
        <v>759</v>
      </c>
    </row>
    <row r="168" spans="1:1">
      <c r="A168" s="154" t="s">
        <v>760</v>
      </c>
    </row>
    <row r="169" spans="1:1">
      <c r="A169" s="154" t="s">
        <v>761</v>
      </c>
    </row>
    <row r="170" spans="1:1">
      <c r="A170" s="154" t="s">
        <v>762</v>
      </c>
    </row>
    <row r="171" spans="1:1">
      <c r="A171" s="154" t="s">
        <v>763</v>
      </c>
    </row>
    <row r="172" spans="1:1">
      <c r="A172" s="154" t="s">
        <v>764</v>
      </c>
    </row>
    <row r="173" spans="1:1">
      <c r="A173" s="154" t="s">
        <v>765</v>
      </c>
    </row>
    <row r="174" spans="1:1">
      <c r="A174" s="154" t="s">
        <v>766</v>
      </c>
    </row>
    <row r="175" spans="1:1">
      <c r="A175" s="154" t="s">
        <v>767</v>
      </c>
    </row>
    <row r="176" spans="1:1">
      <c r="A176" s="154" t="s">
        <v>768</v>
      </c>
    </row>
    <row r="177" spans="1:1">
      <c r="A177" s="154" t="s">
        <v>769</v>
      </c>
    </row>
    <row r="178" spans="1:1">
      <c r="A178" s="154" t="s">
        <v>770</v>
      </c>
    </row>
    <row r="179" spans="1:1">
      <c r="A179" s="154" t="s">
        <v>771</v>
      </c>
    </row>
    <row r="180" spans="1:1">
      <c r="A180" s="154" t="s">
        <v>772</v>
      </c>
    </row>
    <row r="181" spans="1:1">
      <c r="A181" s="154" t="s">
        <v>773</v>
      </c>
    </row>
    <row r="182" spans="1:1">
      <c r="A182" s="154" t="s">
        <v>774</v>
      </c>
    </row>
    <row r="183" spans="1:1">
      <c r="A183" s="154" t="s">
        <v>775</v>
      </c>
    </row>
    <row r="184" spans="1:1">
      <c r="A184" s="154" t="s">
        <v>776</v>
      </c>
    </row>
    <row r="185" spans="1:1">
      <c r="A185" s="154" t="s">
        <v>777</v>
      </c>
    </row>
    <row r="186" spans="1:1">
      <c r="A186" s="154" t="s">
        <v>778</v>
      </c>
    </row>
    <row r="187" spans="1:1">
      <c r="A187" s="154" t="s">
        <v>779</v>
      </c>
    </row>
    <row r="188" spans="1:1">
      <c r="A188" s="154" t="s">
        <v>780</v>
      </c>
    </row>
    <row r="189" spans="1:1">
      <c r="A189" s="154" t="s">
        <v>781</v>
      </c>
    </row>
    <row r="190" spans="1:1">
      <c r="A190" s="154" t="s">
        <v>782</v>
      </c>
    </row>
    <row r="191" spans="1:1">
      <c r="A191" s="154" t="s">
        <v>783</v>
      </c>
    </row>
    <row r="192" spans="1:1">
      <c r="A192" s="154" t="s">
        <v>784</v>
      </c>
    </row>
    <row r="193" spans="1:1">
      <c r="A193" s="154" t="s">
        <v>785</v>
      </c>
    </row>
    <row r="194" spans="1:1">
      <c r="A194" s="154" t="s">
        <v>786</v>
      </c>
    </row>
    <row r="195" spans="1:1">
      <c r="A195" s="154" t="s">
        <v>787</v>
      </c>
    </row>
    <row r="196" spans="1:1">
      <c r="A196" s="154" t="s">
        <v>788</v>
      </c>
    </row>
    <row r="197" spans="1:1">
      <c r="A197" s="154" t="s">
        <v>789</v>
      </c>
    </row>
    <row r="198" spans="1:1">
      <c r="A198" s="154" t="s">
        <v>790</v>
      </c>
    </row>
    <row r="199" spans="1:1">
      <c r="A199" s="154" t="s">
        <v>791</v>
      </c>
    </row>
    <row r="200" spans="1:1">
      <c r="A200" s="154" t="s">
        <v>792</v>
      </c>
    </row>
    <row r="201" spans="1:1">
      <c r="A201" s="154" t="s">
        <v>793</v>
      </c>
    </row>
    <row r="202" spans="1:1">
      <c r="A202" s="154" t="s">
        <v>794</v>
      </c>
    </row>
    <row r="203" spans="1:1">
      <c r="A203" s="154" t="s">
        <v>795</v>
      </c>
    </row>
    <row r="204" spans="1:1">
      <c r="A204" s="154" t="s">
        <v>796</v>
      </c>
    </row>
    <row r="205" spans="1:1">
      <c r="A205" s="154" t="s">
        <v>797</v>
      </c>
    </row>
    <row r="206" spans="1:1">
      <c r="A206" s="154" t="s">
        <v>798</v>
      </c>
    </row>
    <row r="207" spans="1:1">
      <c r="A207" s="154" t="s">
        <v>799</v>
      </c>
    </row>
    <row r="208" spans="1:1">
      <c r="A208" s="154" t="s">
        <v>800</v>
      </c>
    </row>
    <row r="209" spans="1:1">
      <c r="A209" s="154" t="s">
        <v>801</v>
      </c>
    </row>
    <row r="210" spans="1:1">
      <c r="A210" s="154" t="s">
        <v>802</v>
      </c>
    </row>
    <row r="211" spans="1:1">
      <c r="A211" s="154" t="s">
        <v>803</v>
      </c>
    </row>
    <row r="212" spans="1:1">
      <c r="A212" s="154" t="s">
        <v>804</v>
      </c>
    </row>
    <row r="213" spans="1:1">
      <c r="A213" s="154" t="s">
        <v>805</v>
      </c>
    </row>
    <row r="214" spans="1:1">
      <c r="A214" s="154" t="s">
        <v>806</v>
      </c>
    </row>
    <row r="215" spans="1:1">
      <c r="A215" s="154" t="s">
        <v>807</v>
      </c>
    </row>
    <row r="216" spans="1:1">
      <c r="A216" s="154" t="s">
        <v>808</v>
      </c>
    </row>
    <row r="217" spans="1:1">
      <c r="A217" s="154" t="s">
        <v>809</v>
      </c>
    </row>
    <row r="218" spans="1:1">
      <c r="A218" s="154" t="s">
        <v>810</v>
      </c>
    </row>
    <row r="219" spans="1:1">
      <c r="A219" s="154" t="s">
        <v>811</v>
      </c>
    </row>
    <row r="220" spans="1:1">
      <c r="A220" s="154" t="s">
        <v>812</v>
      </c>
    </row>
    <row r="221" spans="1:1">
      <c r="A221" s="154" t="s">
        <v>813</v>
      </c>
    </row>
    <row r="222" spans="1:1">
      <c r="A222" s="154" t="s">
        <v>814</v>
      </c>
    </row>
    <row r="223" spans="1:1">
      <c r="A223" s="154" t="s">
        <v>815</v>
      </c>
    </row>
    <row r="224" spans="1:1">
      <c r="A224" s="154" t="s">
        <v>816</v>
      </c>
    </row>
    <row r="225" spans="1:1">
      <c r="A225" s="154" t="s">
        <v>817</v>
      </c>
    </row>
    <row r="226" spans="1:1">
      <c r="A226" s="154" t="s">
        <v>818</v>
      </c>
    </row>
    <row r="227" spans="1:1">
      <c r="A227" s="154" t="s">
        <v>819</v>
      </c>
    </row>
    <row r="228" spans="1:1">
      <c r="A228" s="154" t="s">
        <v>820</v>
      </c>
    </row>
    <row r="229" spans="1:1">
      <c r="A229" s="154" t="s">
        <v>821</v>
      </c>
    </row>
    <row r="230" spans="1:1">
      <c r="A230" s="154" t="s">
        <v>822</v>
      </c>
    </row>
    <row r="231" spans="1:1">
      <c r="A231" s="154" t="s">
        <v>823</v>
      </c>
    </row>
    <row r="232" spans="1:1">
      <c r="A232" s="154" t="s">
        <v>824</v>
      </c>
    </row>
    <row r="233" spans="1:1">
      <c r="A233" s="154" t="s">
        <v>825</v>
      </c>
    </row>
    <row r="234" spans="1:1">
      <c r="A234" s="154" t="s">
        <v>826</v>
      </c>
    </row>
    <row r="235" spans="1:1">
      <c r="A235" s="154" t="s">
        <v>827</v>
      </c>
    </row>
    <row r="236" spans="1:1">
      <c r="A236" s="154" t="s">
        <v>828</v>
      </c>
    </row>
    <row r="237" spans="1:1">
      <c r="A237" s="154" t="s">
        <v>829</v>
      </c>
    </row>
    <row r="238" spans="1:1">
      <c r="A238" s="154" t="s">
        <v>830</v>
      </c>
    </row>
    <row r="239" spans="1:1">
      <c r="A239" s="154" t="s">
        <v>831</v>
      </c>
    </row>
    <row r="240" spans="1:1">
      <c r="A240" s="154" t="s">
        <v>832</v>
      </c>
    </row>
    <row r="241" spans="1:1">
      <c r="A241" s="154" t="s">
        <v>833</v>
      </c>
    </row>
    <row r="242" spans="1:1">
      <c r="A242" s="154" t="s">
        <v>834</v>
      </c>
    </row>
    <row r="243" spans="1:1">
      <c r="A243" s="154" t="s">
        <v>835</v>
      </c>
    </row>
    <row r="244" spans="1:1">
      <c r="A244" s="154" t="s">
        <v>836</v>
      </c>
    </row>
    <row r="245" spans="1:1">
      <c r="A245" s="154" t="s">
        <v>837</v>
      </c>
    </row>
    <row r="246" spans="1:1">
      <c r="A246" s="154" t="s">
        <v>838</v>
      </c>
    </row>
    <row r="247" spans="1:1">
      <c r="A247" s="154" t="s">
        <v>839</v>
      </c>
    </row>
    <row r="248" spans="1:1">
      <c r="A248" s="154" t="s">
        <v>840</v>
      </c>
    </row>
    <row r="249" spans="1:1">
      <c r="A249" s="154" t="s">
        <v>841</v>
      </c>
    </row>
    <row r="250" spans="1:1">
      <c r="A250" s="154" t="s">
        <v>842</v>
      </c>
    </row>
    <row r="251" spans="1:1">
      <c r="A251" s="154" t="s">
        <v>843</v>
      </c>
    </row>
    <row r="252" spans="1:1">
      <c r="A252" s="154" t="s">
        <v>844</v>
      </c>
    </row>
    <row r="253" spans="1:1">
      <c r="A253" s="154" t="s">
        <v>845</v>
      </c>
    </row>
    <row r="254" spans="1:1">
      <c r="A254" s="154" t="s">
        <v>846</v>
      </c>
    </row>
    <row r="255" spans="1:1">
      <c r="A255" s="154" t="s">
        <v>847</v>
      </c>
    </row>
    <row r="256" spans="1:1">
      <c r="A256" s="154" t="s">
        <v>848</v>
      </c>
    </row>
    <row r="257" spans="1:1">
      <c r="A257" s="154" t="s">
        <v>849</v>
      </c>
    </row>
    <row r="258" spans="1:1">
      <c r="A258" s="154" t="s">
        <v>850</v>
      </c>
    </row>
    <row r="259" spans="1:1">
      <c r="A259" s="154" t="s">
        <v>851</v>
      </c>
    </row>
    <row r="260" spans="1:1">
      <c r="A260" s="154" t="s">
        <v>852</v>
      </c>
    </row>
    <row r="261" spans="1:1">
      <c r="A261" s="154" t="s">
        <v>853</v>
      </c>
    </row>
    <row r="262" spans="1:1">
      <c r="A262" s="154" t="s">
        <v>854</v>
      </c>
    </row>
    <row r="263" spans="1:1">
      <c r="A263" s="154" t="s">
        <v>855</v>
      </c>
    </row>
    <row r="264" spans="1:1">
      <c r="A264" s="154" t="s">
        <v>856</v>
      </c>
    </row>
    <row r="265" spans="1:1">
      <c r="A265" s="154" t="s">
        <v>857</v>
      </c>
    </row>
    <row r="266" spans="1:1">
      <c r="A266" s="154" t="s">
        <v>858</v>
      </c>
    </row>
    <row r="267" spans="1:1">
      <c r="A267" s="154" t="s">
        <v>859</v>
      </c>
    </row>
    <row r="268" spans="1:1">
      <c r="A268" s="154" t="s">
        <v>860</v>
      </c>
    </row>
    <row r="269" spans="1:1">
      <c r="A269" s="154" t="s">
        <v>861</v>
      </c>
    </row>
    <row r="270" spans="1:1">
      <c r="A270" s="154" t="s">
        <v>862</v>
      </c>
    </row>
    <row r="271" spans="1:1">
      <c r="A271" s="154" t="s">
        <v>863</v>
      </c>
    </row>
    <row r="272" spans="1:1">
      <c r="A272" s="154" t="s">
        <v>864</v>
      </c>
    </row>
    <row r="273" spans="1:1">
      <c r="A273" s="154" t="s">
        <v>865</v>
      </c>
    </row>
    <row r="274" spans="1:1">
      <c r="A274" s="154" t="s">
        <v>866</v>
      </c>
    </row>
    <row r="275" spans="1:1">
      <c r="A275" s="154" t="s">
        <v>867</v>
      </c>
    </row>
    <row r="276" spans="1:1">
      <c r="A276" s="154" t="s">
        <v>868</v>
      </c>
    </row>
    <row r="277" spans="1:1">
      <c r="A277" s="154" t="s">
        <v>869</v>
      </c>
    </row>
    <row r="278" spans="1:1">
      <c r="A278" s="154" t="s">
        <v>870</v>
      </c>
    </row>
    <row r="279" spans="1:1">
      <c r="A279" s="154" t="s">
        <v>871</v>
      </c>
    </row>
    <row r="280" spans="1:1">
      <c r="A280" s="154" t="s">
        <v>872</v>
      </c>
    </row>
    <row r="281" spans="1:1">
      <c r="A281" s="154" t="s">
        <v>873</v>
      </c>
    </row>
    <row r="282" spans="1:1">
      <c r="A282" s="154" t="s">
        <v>874</v>
      </c>
    </row>
    <row r="283" spans="1:1">
      <c r="A283" s="154" t="s">
        <v>875</v>
      </c>
    </row>
    <row r="284" spans="1:1">
      <c r="A284" s="154" t="s">
        <v>876</v>
      </c>
    </row>
    <row r="285" spans="1:1">
      <c r="A285" s="154" t="s">
        <v>877</v>
      </c>
    </row>
    <row r="286" spans="1:1">
      <c r="A286" s="154" t="s">
        <v>878</v>
      </c>
    </row>
    <row r="287" spans="1:1">
      <c r="A287" s="154" t="s">
        <v>879</v>
      </c>
    </row>
    <row r="288" spans="1:1">
      <c r="A288" s="154" t="s">
        <v>880</v>
      </c>
    </row>
    <row r="289" spans="1:1">
      <c r="A289" s="154" t="s">
        <v>881</v>
      </c>
    </row>
    <row r="290" spans="1:1">
      <c r="A290" s="154" t="s">
        <v>882</v>
      </c>
    </row>
    <row r="291" spans="1:1">
      <c r="A291" s="154" t="s">
        <v>883</v>
      </c>
    </row>
    <row r="292" spans="1:1">
      <c r="A292" s="154" t="s">
        <v>884</v>
      </c>
    </row>
    <row r="293" spans="1:1">
      <c r="A293" s="154" t="s">
        <v>885</v>
      </c>
    </row>
    <row r="294" spans="1:1">
      <c r="A294" s="154" t="s">
        <v>886</v>
      </c>
    </row>
    <row r="295" spans="1:1">
      <c r="A295" s="154" t="s">
        <v>887</v>
      </c>
    </row>
    <row r="296" spans="1:1">
      <c r="A296" s="154" t="s">
        <v>888</v>
      </c>
    </row>
    <row r="297" spans="1:1">
      <c r="A297" s="154" t="s">
        <v>889</v>
      </c>
    </row>
    <row r="298" spans="1:1">
      <c r="A298" s="154" t="s">
        <v>890</v>
      </c>
    </row>
    <row r="299" spans="1:1">
      <c r="A299" s="154" t="s">
        <v>891</v>
      </c>
    </row>
    <row r="300" spans="1:1">
      <c r="A300" s="154" t="s">
        <v>892</v>
      </c>
    </row>
    <row r="301" spans="1:1">
      <c r="A301" s="154" t="s">
        <v>893</v>
      </c>
    </row>
    <row r="302" spans="1:1">
      <c r="A302" s="154" t="s">
        <v>894</v>
      </c>
    </row>
    <row r="303" spans="1:1">
      <c r="A303" s="154" t="s">
        <v>895</v>
      </c>
    </row>
    <row r="304" spans="1:1">
      <c r="A304" s="154" t="s">
        <v>896</v>
      </c>
    </row>
    <row r="305" spans="1:1">
      <c r="A305" s="154" t="s">
        <v>897</v>
      </c>
    </row>
    <row r="306" spans="1:1">
      <c r="A306" s="154" t="s">
        <v>898</v>
      </c>
    </row>
    <row r="307" spans="1:1">
      <c r="A307" s="154" t="s">
        <v>899</v>
      </c>
    </row>
    <row r="308" spans="1:1">
      <c r="A308" s="154" t="s">
        <v>900</v>
      </c>
    </row>
    <row r="309" spans="1:1">
      <c r="A309" s="154" t="s">
        <v>901</v>
      </c>
    </row>
    <row r="310" spans="1:1">
      <c r="A310" s="154" t="s">
        <v>902</v>
      </c>
    </row>
    <row r="311" spans="1:1">
      <c r="A311" s="154" t="s">
        <v>903</v>
      </c>
    </row>
    <row r="312" spans="1:1">
      <c r="A312" s="154" t="s">
        <v>904</v>
      </c>
    </row>
    <row r="313" spans="1:1">
      <c r="A313" s="154" t="s">
        <v>905</v>
      </c>
    </row>
    <row r="314" spans="1:1">
      <c r="A314" s="154" t="s">
        <v>906</v>
      </c>
    </row>
    <row r="315" spans="1:1">
      <c r="A315" s="154" t="s">
        <v>907</v>
      </c>
    </row>
    <row r="316" spans="1:1">
      <c r="A316" s="154" t="s">
        <v>908</v>
      </c>
    </row>
    <row r="317" spans="1:1">
      <c r="A317" s="154" t="s">
        <v>909</v>
      </c>
    </row>
    <row r="318" spans="1:1">
      <c r="A318" s="154" t="s">
        <v>910</v>
      </c>
    </row>
    <row r="319" spans="1:1">
      <c r="A319" s="154" t="s">
        <v>911</v>
      </c>
    </row>
    <row r="320" spans="1:1">
      <c r="A320" s="154" t="s">
        <v>912</v>
      </c>
    </row>
    <row r="321" spans="1:1">
      <c r="A321" s="154" t="s">
        <v>913</v>
      </c>
    </row>
    <row r="322" spans="1:1">
      <c r="A322" s="154" t="s">
        <v>914</v>
      </c>
    </row>
    <row r="323" spans="1:1">
      <c r="A323" s="154" t="s">
        <v>915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2017-02-09T04:18:42Z</cp:lastPrinted>
  <dcterms:created xsi:type="dcterms:W3CDTF">2016-02-21T07:33:01Z</dcterms:created>
  <dcterms:modified xsi:type="dcterms:W3CDTF">2018-03-06T04:39:43Z</dcterms:modified>
</cp:coreProperties>
</file>